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628" windowHeight="8076" activeTab="0"/>
  </bookViews>
  <sheets>
    <sheet name="Award" sheetId="1" r:id="rId1"/>
    <sheet name="Detail" sheetId="2" r:id="rId2"/>
  </sheets>
  <definedNames>
    <definedName name="_xlnm.Print_Area" localSheetId="0">'Award'!$A$1:$K$130</definedName>
    <definedName name="_xlnm.Print_Titles" localSheetId="0">'Award'!$3:$4</definedName>
  </definedNames>
  <calcPr fullCalcOnLoad="1"/>
</workbook>
</file>

<file path=xl/sharedStrings.xml><?xml version="1.0" encoding="utf-8"?>
<sst xmlns="http://schemas.openxmlformats.org/spreadsheetml/2006/main" count="300" uniqueCount="172">
  <si>
    <t>Department</t>
  </si>
  <si>
    <t>Items Requested</t>
  </si>
  <si>
    <t>Great Basin College</t>
  </si>
  <si>
    <t>Quantity</t>
  </si>
  <si>
    <t>Awarded</t>
  </si>
  <si>
    <t>Prior Year</t>
  </si>
  <si>
    <t>Person Requesting</t>
  </si>
  <si>
    <t>Unit Cost</t>
  </si>
  <si>
    <t>Amount</t>
  </si>
  <si>
    <t>Department Total</t>
  </si>
  <si>
    <t>Gen. Imp Fee</t>
  </si>
  <si>
    <t>Tech Fee</t>
  </si>
  <si>
    <t>Art</t>
  </si>
  <si>
    <t>Science</t>
  </si>
  <si>
    <t>Winnemucca</t>
  </si>
  <si>
    <t>Available</t>
  </si>
  <si>
    <t>Difference</t>
  </si>
  <si>
    <t>Battle Mtn. Center Total</t>
  </si>
  <si>
    <t>Education Total</t>
  </si>
  <si>
    <t>Electrical Systems Tech Total</t>
  </si>
  <si>
    <t>Ely Campus Total</t>
  </si>
  <si>
    <t>Interactive Video Total</t>
  </si>
  <si>
    <t>Instrumentation</t>
  </si>
  <si>
    <t>Instrumentation Total</t>
  </si>
  <si>
    <t>Library Total</t>
  </si>
  <si>
    <t>Mathematics Total</t>
  </si>
  <si>
    <t>Pahrump</t>
  </si>
  <si>
    <t>Science Total</t>
  </si>
  <si>
    <t>Welding Total</t>
  </si>
  <si>
    <t>Social Science Total</t>
  </si>
  <si>
    <t>Computer Services</t>
  </si>
  <si>
    <t>Computer Services Total</t>
  </si>
  <si>
    <t>Grand Total</t>
  </si>
  <si>
    <t>Health Sciences</t>
  </si>
  <si>
    <t>Health Sciences Total</t>
  </si>
  <si>
    <t>Millwright Technology</t>
  </si>
  <si>
    <t>Millwright Technology Total</t>
  </si>
  <si>
    <t>Total Awarded</t>
  </si>
  <si>
    <t>Allotment</t>
  </si>
  <si>
    <t>Purchaser</t>
  </si>
  <si>
    <t>Account #</t>
  </si>
  <si>
    <t>PO Number</t>
  </si>
  <si>
    <t>Balance</t>
  </si>
  <si>
    <t>Diesel - Elko</t>
  </si>
  <si>
    <t>Electrical</t>
  </si>
  <si>
    <t>IAV</t>
  </si>
  <si>
    <t>Math</t>
  </si>
  <si>
    <t>Social Sciences</t>
  </si>
  <si>
    <t>Remaining</t>
  </si>
  <si>
    <t>Art Total</t>
  </si>
  <si>
    <t>Pahrump Total</t>
  </si>
  <si>
    <t>Winnemucca Total</t>
  </si>
  <si>
    <t>Diesel Total</t>
  </si>
  <si>
    <t>Land Surveying Total</t>
  </si>
  <si>
    <t>Facilities</t>
  </si>
  <si>
    <t>Land Surveying</t>
  </si>
  <si>
    <t>GRAND TOTAL AWARDS</t>
  </si>
  <si>
    <t>Additional Department Equipment Awards - Administration Approved</t>
  </si>
  <si>
    <t>Project Name</t>
  </si>
  <si>
    <t>FY11 Request</t>
  </si>
  <si>
    <t>FY11 Award</t>
  </si>
  <si>
    <t>Bob Hannu</t>
  </si>
  <si>
    <t>Ami Rogers</t>
  </si>
  <si>
    <t>CT</t>
  </si>
  <si>
    <t>Ed Nickel</t>
  </si>
  <si>
    <t>CDW-G AutoCadd</t>
  </si>
  <si>
    <t>Transcat PneuCal 4B 24454-K-VIP</t>
  </si>
  <si>
    <t>Transcat Hand Pump PV211-14-A386</t>
  </si>
  <si>
    <t>Education</t>
  </si>
  <si>
    <t>Library</t>
  </si>
  <si>
    <t>Kris Miller</t>
  </si>
  <si>
    <t>Ely</t>
  </si>
  <si>
    <t>Diesel</t>
  </si>
  <si>
    <t>Xunming Du</t>
  </si>
  <si>
    <t>Lisa Campbell</t>
  </si>
  <si>
    <t>Millwright</t>
  </si>
  <si>
    <t>Norm Whittaker</t>
  </si>
  <si>
    <t>Social Science</t>
  </si>
  <si>
    <t>Battle Mountain</t>
  </si>
  <si>
    <t>Welding</t>
  </si>
  <si>
    <t>Dwaine Hiles</t>
  </si>
  <si>
    <t>Jim Elithorp</t>
  </si>
  <si>
    <t>Kara Coates</t>
  </si>
  <si>
    <t>Bob Byram</t>
  </si>
  <si>
    <t>FY12 Award</t>
  </si>
  <si>
    <t>FY12 Request</t>
  </si>
  <si>
    <t>FY13 Equipment Requests</t>
  </si>
  <si>
    <t>Academic Success Center</t>
  </si>
  <si>
    <t>Jessica Russell</t>
  </si>
  <si>
    <t>Xerox Phaser 3600 Printer</t>
  </si>
  <si>
    <t>LITE-ON Black 12X BD-R 2X BD-RE 16X DVD+R 12X DVD-RAM 8X BD-ROM SATA 12X Blu-ray Burner with Blu Ray 3D Feature IHBS112-04 - OEM</t>
  </si>
  <si>
    <t>72&amp;quot; Metal Mesh Bench with Back Rest</t>
  </si>
  <si>
    <t>Fujitsu S1300i Scan Snap Instant PDF Sheet-Fed Mobile Document Scanner (includes shipping)</t>
  </si>
  <si>
    <t>Dell Opitplex 7010</t>
  </si>
  <si>
    <t>Dell Optiplex 7010</t>
  </si>
  <si>
    <t>HP Procurve 2910al-48 network switch</t>
  </si>
  <si>
    <t>CT Total</t>
  </si>
  <si>
    <t>NAS for blade server virtual machine system</t>
  </si>
  <si>
    <t>Additional M610 blade servers</t>
  </si>
  <si>
    <t>Earl Owen</t>
  </si>
  <si>
    <t>IDS Scan tool</t>
  </si>
  <si>
    <t>Electronic pressure gauges</t>
  </si>
  <si>
    <t>Training board components</t>
  </si>
  <si>
    <t>Chevy 350 engines</t>
  </si>
  <si>
    <t>Diesel after treatment system</t>
  </si>
  <si>
    <t>hydraulic test station</t>
  </si>
  <si>
    <t>Drop out differentials</t>
  </si>
  <si>
    <t>Training Aid Hydraulics</t>
  </si>
  <si>
    <t>Hydrostatic Transmission Trainer Simulator</t>
  </si>
  <si>
    <t>Steering simulator</t>
  </si>
  <si>
    <t>Refurbish Motor Control Station</t>
  </si>
  <si>
    <t>Grid Tie System</t>
  </si>
  <si>
    <t>Ceiling Lighting System</t>
  </si>
  <si>
    <t>PLC MMI Display/Control</t>
  </si>
  <si>
    <t>Gaye Terras</t>
  </si>
  <si>
    <t>Paragon Bluebird S1315 Kiln</t>
  </si>
  <si>
    <t>High Power Under Cabinet 36 Inch Kit</t>
  </si>
  <si>
    <t>AXIS M5014 PTZ Dome Camera</t>
  </si>
  <si>
    <t>Medline hospital curtains, hardware, and installation</t>
  </si>
  <si>
    <t>Adjustable positioning stool</t>
  </si>
  <si>
    <t>Half lead aprons</t>
  </si>
  <si>
    <t>Wound care model</t>
  </si>
  <si>
    <t>Chester Chest</t>
  </si>
  <si>
    <t>Mitsubishi VLT-XD560LP projector w/ceiling mount</t>
  </si>
  <si>
    <t>SMART LightRaise Interactive Projector</t>
  </si>
  <si>
    <t>Smart Podium/document camera/instructor camera</t>
  </si>
  <si>
    <t>Chris Marshall</t>
  </si>
  <si>
    <t>A DAC #601 Trainer Customized</t>
  </si>
  <si>
    <t>Land Surveying/Geomatics</t>
  </si>
  <si>
    <t>Trimble GPS Receiver plus TSC3 Controller Package</t>
  </si>
  <si>
    <t>David Ellefson</t>
  </si>
  <si>
    <t>Smart Lightraise 40wu Interactive Projector</t>
  </si>
  <si>
    <t>John Newman</t>
  </si>
  <si>
    <t>PcteX 6.0 software with the introduction book</t>
  </si>
  <si>
    <t>Fujitsu S1300i ScanSnap PDF Document Scanner</t>
  </si>
  <si>
    <t>New Tool Sets for Students</t>
  </si>
  <si>
    <t>New Laser Alignment Tool</t>
  </si>
  <si>
    <t>Pump Trainer</t>
  </si>
  <si>
    <t>Pipe Thread Machine</t>
  </si>
  <si>
    <t>Vibration Analysis Learning System</t>
  </si>
  <si>
    <t>Amatrol Pump Learning System</t>
  </si>
  <si>
    <t>Diane Wrightman</t>
  </si>
  <si>
    <t>Fujitsu ScanSnap S1500 Document Scanner</t>
  </si>
  <si>
    <t>Cyber Acoustics AC 204 - headset</t>
  </si>
  <si>
    <t>LG 42LD452B 42&amp;quot; EzSign w/Software - TAA Compliant</t>
  </si>
  <si>
    <t>Peerless SmartMount Universal Tilt-Trade Compliant</t>
  </si>
  <si>
    <t>Leica EZ4 with 10x eyepieces</t>
  </si>
  <si>
    <t>Meso Geo MSA-3/4 Field Data Collectors</t>
  </si>
  <si>
    <t>Tamara Cavendar</t>
  </si>
  <si>
    <t>Criminal Justice Videos - 6 different + shipping</t>
  </si>
  <si>
    <t>Social Work Videos - 3 different + shipping</t>
  </si>
  <si>
    <t>Psychology/Sociology Videos + shipping</t>
  </si>
  <si>
    <t>History Video  + shipping</t>
  </si>
  <si>
    <t>Political Science Video Requests 5 different + shipping</t>
  </si>
  <si>
    <t>Steven Scilacci</t>
  </si>
  <si>
    <t>Baker Furnace, model 16</t>
  </si>
  <si>
    <t>Miller 652 Mig Runner Package</t>
  </si>
  <si>
    <t>Miller 304 Inverter Mig Runner Package</t>
  </si>
  <si>
    <t>Miller Dynasty 350 Package</t>
  </si>
  <si>
    <t>ScanSnap 1500 Fujitsu Scanner</t>
  </si>
  <si>
    <t>Portable Wooden Lectern</t>
  </si>
  <si>
    <t>Yoga Equipment</t>
  </si>
  <si>
    <t>Woodtek 2 hole boring machine</t>
  </si>
  <si>
    <t>PEX</t>
  </si>
  <si>
    <t>PEX Total</t>
  </si>
  <si>
    <t>Norm Cavanaugh</t>
  </si>
  <si>
    <t>Cybex 750AT Total Body Arc Trainer (Commercial Unit)</t>
  </si>
  <si>
    <t>5 Bike Wave Bike Rack ramp hardware</t>
  </si>
  <si>
    <t>Quantity Awarded</t>
  </si>
  <si>
    <t>55 LS460E - 55" LED TV w/mount</t>
  </si>
  <si>
    <t>Faculty Equipment Requests  FY13</t>
  </si>
  <si>
    <t>Dell XPS 13 Ultra Netbook computers with 3 yr ProSupport *(3 notepads)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</si>
</sst>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1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.4"/>
      <color indexed="12"/>
      <name val="Times New Roman"/>
      <family val="1"/>
    </font>
    <font>
      <u val="single"/>
      <sz val="8.4"/>
      <color indexed="36"/>
      <name val="Times New Roman"/>
      <family val="1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3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43" fontId="0" fillId="0" borderId="0" xfId="42" applyFont="1" applyFill="1" applyBorder="1" applyAlignment="1">
      <alignment/>
    </xf>
    <xf numFmtId="0" fontId="0" fillId="0" borderId="0" xfId="0" applyFill="1" applyBorder="1" applyAlignment="1">
      <alignment/>
    </xf>
    <xf numFmtId="43" fontId="0" fillId="0" borderId="0" xfId="42" applyFont="1" applyFill="1" applyBorder="1" applyAlignment="1">
      <alignment horizontal="center"/>
    </xf>
    <xf numFmtId="43" fontId="0" fillId="0" borderId="0" xfId="42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0" xfId="0" applyFill="1" applyBorder="1" applyAlignment="1">
      <alignment wrapText="1"/>
    </xf>
    <xf numFmtId="43" fontId="0" fillId="0" borderId="10" xfId="42" applyFill="1" applyBorder="1" applyAlignment="1">
      <alignment/>
    </xf>
    <xf numFmtId="0" fontId="0" fillId="0" borderId="10" xfId="0" applyFill="1" applyBorder="1" applyAlignment="1">
      <alignment horizontal="center" wrapText="1"/>
    </xf>
    <xf numFmtId="43" fontId="0" fillId="0" borderId="10" xfId="42" applyFont="1" applyFill="1" applyBorder="1" applyAlignment="1">
      <alignment horizontal="center" wrapText="1"/>
    </xf>
    <xf numFmtId="43" fontId="2" fillId="0" borderId="0" xfId="42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0" fillId="0" borderId="0" xfId="42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3" fontId="0" fillId="0" borderId="10" xfId="42" applyFill="1" applyBorder="1" applyAlignment="1">
      <alignment horizontal="center" wrapText="1"/>
    </xf>
    <xf numFmtId="43" fontId="0" fillId="0" borderId="0" xfId="42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42" applyFont="1" applyFill="1" applyBorder="1" applyAlignment="1">
      <alignment/>
    </xf>
    <xf numFmtId="43" fontId="0" fillId="0" borderId="0" xfId="42" applyFont="1" applyFill="1" applyBorder="1" applyAlignment="1">
      <alignment/>
    </xf>
    <xf numFmtId="43" fontId="0" fillId="0" borderId="0" xfId="42" applyFont="1" applyFill="1" applyBorder="1" applyAlignment="1">
      <alignment horizontal="center"/>
    </xf>
    <xf numFmtId="43" fontId="0" fillId="0" borderId="10" xfId="42" applyFont="1" applyFill="1" applyBorder="1" applyAlignment="1">
      <alignment horizontal="center" wrapText="1"/>
    </xf>
    <xf numFmtId="43" fontId="0" fillId="0" borderId="0" xfId="42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 wrapText="1"/>
    </xf>
    <xf numFmtId="166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4" borderId="12" xfId="0" applyFill="1" applyBorder="1" applyAlignment="1">
      <alignment horizontal="left" wrapText="1"/>
    </xf>
    <xf numFmtId="166" fontId="0" fillId="35" borderId="0" xfId="0" applyNumberForma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center"/>
    </xf>
    <xf numFmtId="166" fontId="7" fillId="34" borderId="13" xfId="0" applyNumberFormat="1" applyFont="1" applyFill="1" applyBorder="1" applyAlignment="1">
      <alignment/>
    </xf>
    <xf numFmtId="0" fontId="0" fillId="0" borderId="0" xfId="0" applyFill="1" applyBorder="1" applyAlignment="1">
      <alignment horizontal="left" wrapText="1" indent="1"/>
    </xf>
    <xf numFmtId="166" fontId="0" fillId="0" borderId="14" xfId="0" applyNumberFormat="1" applyFill="1" applyBorder="1" applyAlignment="1">
      <alignment/>
    </xf>
    <xf numFmtId="49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left" wrapText="1"/>
    </xf>
    <xf numFmtId="166" fontId="6" fillId="0" borderId="14" xfId="0" applyNumberFormat="1" applyFont="1" applyFill="1" applyBorder="1" applyAlignment="1">
      <alignment horizontal="center"/>
    </xf>
    <xf numFmtId="166" fontId="7" fillId="34" borderId="15" xfId="0" applyNumberFormat="1" applyFont="1" applyFill="1" applyBorder="1" applyAlignment="1">
      <alignment/>
    </xf>
    <xf numFmtId="0" fontId="0" fillId="34" borderId="0" xfId="0" applyFill="1" applyBorder="1" applyAlignment="1">
      <alignment horizontal="left" wrapText="1"/>
    </xf>
    <xf numFmtId="166" fontId="0" fillId="35" borderId="14" xfId="0" applyNumberForma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Alignment="1">
      <alignment/>
    </xf>
    <xf numFmtId="4" fontId="0" fillId="0" borderId="16" xfId="0" applyNumberFormat="1" applyBorder="1" applyAlignment="1">
      <alignment/>
    </xf>
    <xf numFmtId="0" fontId="0" fillId="0" borderId="0" xfId="0" applyBorder="1" applyAlignment="1">
      <alignment horizontal="left" wrapText="1" indent="1"/>
    </xf>
    <xf numFmtId="166" fontId="0" fillId="0" borderId="14" xfId="0" applyNumberFormat="1" applyBorder="1" applyAlignment="1">
      <alignment/>
    </xf>
    <xf numFmtId="0" fontId="0" fillId="0" borderId="0" xfId="0" applyAlignment="1">
      <alignment wrapText="1"/>
    </xf>
    <xf numFmtId="166" fontId="0" fillId="34" borderId="13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166" fontId="0" fillId="34" borderId="18" xfId="0" applyNumberFormat="1" applyFill="1" applyBorder="1" applyAlignment="1">
      <alignment/>
    </xf>
    <xf numFmtId="0" fontId="0" fillId="0" borderId="11" xfId="0" applyBorder="1" applyAlignment="1">
      <alignment horizontal="left" wrapText="1"/>
    </xf>
    <xf numFmtId="166" fontId="0" fillId="0" borderId="19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0" fontId="7" fillId="0" borderId="0" xfId="0" applyFont="1" applyAlignment="1">
      <alignment wrapText="1"/>
    </xf>
    <xf numFmtId="166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166" fontId="0" fillId="0" borderId="0" xfId="0" applyNumberFormat="1" applyAlignment="1">
      <alignment/>
    </xf>
    <xf numFmtId="0" fontId="0" fillId="34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left" wrapText="1" indent="1"/>
    </xf>
    <xf numFmtId="0" fontId="0" fillId="0" borderId="0" xfId="0" applyFont="1" applyBorder="1" applyAlignment="1">
      <alignment horizontal="left" wrapText="1" indent="1"/>
    </xf>
    <xf numFmtId="166" fontId="0" fillId="34" borderId="13" xfId="0" applyNumberFormat="1" applyFont="1" applyFill="1" applyBorder="1" applyAlignment="1">
      <alignment/>
    </xf>
    <xf numFmtId="43" fontId="2" fillId="36" borderId="0" xfId="42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3" fontId="49" fillId="36" borderId="0" xfId="42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43" fontId="0" fillId="0" borderId="0" xfId="42" applyFill="1" applyBorder="1" applyAlignment="1">
      <alignment horizontal="center" wrapText="1"/>
    </xf>
    <xf numFmtId="43" fontId="0" fillId="0" borderId="0" xfId="42" applyFont="1" applyFill="1" applyBorder="1" applyAlignment="1">
      <alignment horizontal="center" wrapText="1"/>
    </xf>
    <xf numFmtId="43" fontId="0" fillId="0" borderId="0" xfId="42" applyFont="1" applyFill="1" applyBorder="1" applyAlignment="1">
      <alignment horizontal="center" wrapText="1"/>
    </xf>
    <xf numFmtId="0" fontId="2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43" fontId="0" fillId="36" borderId="10" xfId="42" applyFill="1" applyBorder="1" applyAlignment="1">
      <alignment/>
    </xf>
    <xf numFmtId="43" fontId="2" fillId="36" borderId="10" xfId="42" applyFont="1" applyFill="1" applyBorder="1" applyAlignment="1">
      <alignment/>
    </xf>
    <xf numFmtId="43" fontId="2" fillId="36" borderId="10" xfId="42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left"/>
    </xf>
    <xf numFmtId="0" fontId="2" fillId="36" borderId="10" xfId="0" applyFont="1" applyFill="1" applyBorder="1" applyAlignment="1">
      <alignment/>
    </xf>
    <xf numFmtId="43" fontId="0" fillId="0" borderId="20" xfId="42" applyFill="1" applyBorder="1" applyAlignment="1">
      <alignment/>
    </xf>
    <xf numFmtId="0" fontId="0" fillId="36" borderId="10" xfId="0" applyFont="1" applyFill="1" applyBorder="1" applyAlignment="1">
      <alignment/>
    </xf>
    <xf numFmtId="0" fontId="2" fillId="36" borderId="10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166" fontId="0" fillId="34" borderId="12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10" fillId="0" borderId="0" xfId="0" applyFont="1" applyAlignment="1">
      <alignment/>
    </xf>
    <xf numFmtId="166" fontId="0" fillId="34" borderId="17" xfId="0" applyNumberFormat="1" applyFont="1" applyFill="1" applyBorder="1" applyAlignment="1">
      <alignment/>
    </xf>
    <xf numFmtId="0" fontId="8" fillId="0" borderId="0" xfId="0" applyFont="1" applyAlignment="1">
      <alignment/>
    </xf>
    <xf numFmtId="166" fontId="7" fillId="0" borderId="21" xfId="0" applyNumberFormat="1" applyFont="1" applyBorder="1" applyAlignment="1">
      <alignment/>
    </xf>
    <xf numFmtId="166" fontId="2" fillId="34" borderId="0" xfId="0" applyNumberFormat="1" applyFont="1" applyFill="1" applyBorder="1" applyAlignment="1">
      <alignment/>
    </xf>
    <xf numFmtId="166" fontId="2" fillId="34" borderId="17" xfId="0" applyNumberFormat="1" applyFont="1" applyFill="1" applyBorder="1" applyAlignment="1">
      <alignment/>
    </xf>
    <xf numFmtId="166" fontId="2" fillId="34" borderId="13" xfId="0" applyNumberFormat="1" applyFont="1" applyFill="1" applyBorder="1" applyAlignment="1">
      <alignment/>
    </xf>
    <xf numFmtId="0" fontId="0" fillId="37" borderId="0" xfId="0" applyFont="1" applyFill="1" applyBorder="1" applyAlignment="1">
      <alignment wrapText="1"/>
    </xf>
    <xf numFmtId="0" fontId="0" fillId="37" borderId="0" xfId="0" applyFill="1" applyBorder="1" applyAlignment="1">
      <alignment wrapText="1"/>
    </xf>
    <xf numFmtId="43" fontId="0" fillId="37" borderId="0" xfId="42" applyFill="1" applyBorder="1" applyAlignment="1">
      <alignment horizontal="center" wrapText="1"/>
    </xf>
    <xf numFmtId="43" fontId="0" fillId="37" borderId="0" xfId="42" applyFill="1" applyBorder="1" applyAlignment="1">
      <alignment/>
    </xf>
    <xf numFmtId="166" fontId="7" fillId="34" borderId="22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43" fontId="0" fillId="0" borderId="23" xfId="42" applyFont="1" applyFill="1" applyBorder="1" applyAlignment="1">
      <alignment horizontal="left" wrapText="1"/>
    </xf>
    <xf numFmtId="43" fontId="0" fillId="0" borderId="0" xfId="42" applyFont="1" applyFill="1" applyBorder="1" applyAlignment="1">
      <alignment horizontal="left" wrapText="1"/>
    </xf>
    <xf numFmtId="43" fontId="0" fillId="0" borderId="0" xfId="42" applyFill="1" applyBorder="1" applyAlignment="1">
      <alignment horizontal="left" wrapText="1"/>
    </xf>
    <xf numFmtId="0" fontId="50" fillId="0" borderId="0" xfId="64" applyFont="1" applyAlignment="1">
      <alignment wrapText="1"/>
      <protection/>
    </xf>
    <xf numFmtId="43" fontId="0" fillId="0" borderId="23" xfId="42" applyFill="1" applyBorder="1" applyAlignment="1">
      <alignment horizontal="left" wrapText="1"/>
    </xf>
    <xf numFmtId="43" fontId="0" fillId="0" borderId="0" xfId="42" applyFill="1" applyBorder="1" applyAlignment="1">
      <alignment horizontal="left" wrapText="1"/>
    </xf>
    <xf numFmtId="43" fontId="0" fillId="0" borderId="0" xfId="42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Currency 4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Hyperlink 2" xfId="59"/>
    <cellStyle name="Input" xfId="60"/>
    <cellStyle name="Linked Cell" xfId="61"/>
    <cellStyle name="Neutral" xfId="62"/>
    <cellStyle name="Normal 2" xfId="63"/>
    <cellStyle name="Normal 3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39"/>
  <sheetViews>
    <sheetView tabSelected="1" view="pageBreakPreview" zoomScale="70" zoomScaleNormal="75" zoomScaleSheetLayoutView="70" zoomScalePageLayoutView="0" workbookViewId="0" topLeftCell="A2">
      <pane ySplit="1320" topLeftCell="A1" activePane="bottomLeft" state="split"/>
      <selection pane="topLeft" activeCell="G15" sqref="G15"/>
      <selection pane="bottomLeft" activeCell="A1" sqref="A1"/>
    </sheetView>
  </sheetViews>
  <sheetFormatPr defaultColWidth="9.00390625" defaultRowHeight="15.75" outlineLevelRow="2"/>
  <cols>
    <col min="1" max="1" width="25.375" style="3" customWidth="1"/>
    <col min="2" max="2" width="14.125" style="3" customWidth="1"/>
    <col min="3" max="3" width="55.50390625" style="3" customWidth="1"/>
    <col min="4" max="4" width="8.75390625" style="3" customWidth="1"/>
    <col min="5" max="5" width="12.25390625" style="5" bestFit="1" customWidth="1"/>
    <col min="6" max="7" width="14.875" style="5" customWidth="1"/>
    <col min="8" max="8" width="17.00390625" style="5" bestFit="1" customWidth="1"/>
    <col min="9" max="10" width="12.125" style="27" customWidth="1"/>
    <col min="11" max="11" width="14.625" style="2" customWidth="1"/>
    <col min="12" max="12" width="13.50390625" style="5" bestFit="1" customWidth="1"/>
    <col min="13" max="13" width="12.25390625" style="5" bestFit="1" customWidth="1"/>
    <col min="14" max="14" width="13.50390625" style="5" bestFit="1" customWidth="1"/>
    <col min="15" max="15" width="12.25390625" style="5" bestFit="1" customWidth="1"/>
    <col min="16" max="16" width="21.125" style="3" bestFit="1" customWidth="1"/>
    <col min="17" max="16384" width="9.00390625" style="3" customWidth="1"/>
  </cols>
  <sheetData>
    <row r="1" spans="1:14" ht="15">
      <c r="A1" s="6" t="s">
        <v>2</v>
      </c>
      <c r="H1" s="7"/>
      <c r="I1" s="24"/>
      <c r="J1" s="24"/>
      <c r="K1" s="7"/>
      <c r="L1" s="7"/>
      <c r="N1" s="7"/>
    </row>
    <row r="2" spans="1:14" ht="15">
      <c r="A2" s="6" t="s">
        <v>86</v>
      </c>
      <c r="H2" s="7"/>
      <c r="I2" s="24"/>
      <c r="J2" s="24"/>
      <c r="K2" s="7"/>
      <c r="L2" s="7"/>
      <c r="N2" s="7"/>
    </row>
    <row r="3" spans="8:15" ht="15">
      <c r="H3" s="17"/>
      <c r="I3" s="25" t="s">
        <v>4</v>
      </c>
      <c r="J3" s="25" t="s">
        <v>4</v>
      </c>
      <c r="K3" s="4" t="s">
        <v>4</v>
      </c>
      <c r="L3" s="126" t="s">
        <v>5</v>
      </c>
      <c r="M3" s="126"/>
      <c r="N3" s="126" t="s">
        <v>5</v>
      </c>
      <c r="O3" s="126"/>
    </row>
    <row r="4" spans="1:15" s="9" customFormat="1" ht="31.5" customHeight="1">
      <c r="A4" s="9" t="s">
        <v>0</v>
      </c>
      <c r="B4" s="9" t="s">
        <v>6</v>
      </c>
      <c r="C4" s="11" t="s">
        <v>1</v>
      </c>
      <c r="D4" s="9" t="s">
        <v>3</v>
      </c>
      <c r="E4" s="19" t="s">
        <v>7</v>
      </c>
      <c r="F4" s="19" t="s">
        <v>8</v>
      </c>
      <c r="G4" s="26" t="s">
        <v>168</v>
      </c>
      <c r="H4" s="12" t="s">
        <v>37</v>
      </c>
      <c r="I4" s="26" t="s">
        <v>10</v>
      </c>
      <c r="J4" s="26" t="s">
        <v>11</v>
      </c>
      <c r="K4" s="19" t="s">
        <v>9</v>
      </c>
      <c r="L4" s="26" t="s">
        <v>85</v>
      </c>
      <c r="M4" s="26" t="s">
        <v>84</v>
      </c>
      <c r="N4" s="26" t="s">
        <v>59</v>
      </c>
      <c r="O4" s="26" t="s">
        <v>60</v>
      </c>
    </row>
    <row r="5" spans="1:16" ht="15" outlineLevel="2">
      <c r="A5" s="22" t="s">
        <v>87</v>
      </c>
      <c r="B5" s="22" t="s">
        <v>88</v>
      </c>
      <c r="C5" s="22" t="s">
        <v>89</v>
      </c>
      <c r="D5" s="3">
        <v>2</v>
      </c>
      <c r="E5" s="5">
        <v>600</v>
      </c>
      <c r="F5" s="27">
        <f>D5*E5</f>
        <v>1200</v>
      </c>
      <c r="G5" s="122">
        <v>1</v>
      </c>
      <c r="H5" s="122">
        <f>G5*E5</f>
        <v>600</v>
      </c>
      <c r="I5" s="122"/>
      <c r="J5" s="122"/>
      <c r="K5" s="122"/>
      <c r="P5" s="22"/>
    </row>
    <row r="6" spans="1:16" ht="15" outlineLevel="2">
      <c r="A6" s="22"/>
      <c r="B6" s="22"/>
      <c r="C6" s="22"/>
      <c r="F6" s="27"/>
      <c r="G6" s="122"/>
      <c r="H6" s="122"/>
      <c r="I6" s="122"/>
      <c r="J6" s="122"/>
      <c r="K6" s="122"/>
      <c r="L6" s="10"/>
      <c r="M6" s="10"/>
      <c r="N6" s="10"/>
      <c r="O6" s="10"/>
      <c r="P6" s="22"/>
    </row>
    <row r="7" spans="1:15" s="94" customFormat="1" ht="15" outlineLevel="1">
      <c r="A7" s="88" t="s">
        <v>87</v>
      </c>
      <c r="B7" s="90"/>
      <c r="C7" s="89"/>
      <c r="D7" s="89"/>
      <c r="E7" s="91"/>
      <c r="F7" s="92">
        <f>SUBTOTAL(9,F5:F5)</f>
        <v>1200</v>
      </c>
      <c r="G7" s="92"/>
      <c r="H7" s="92">
        <f>SUBTOTAL(9,H5)</f>
        <v>600</v>
      </c>
      <c r="I7" s="92">
        <f>SUBTOTAL(9,I5)</f>
        <v>0</v>
      </c>
      <c r="J7" s="92">
        <f>SUBTOTAL(9,J5)</f>
        <v>0</v>
      </c>
      <c r="K7" s="92">
        <f>SUBTOTAL(9,K5)</f>
        <v>0</v>
      </c>
      <c r="L7" s="10">
        <f>SUBTOTAL(9,L5:L5)</f>
        <v>0</v>
      </c>
      <c r="M7" s="10">
        <f>SUBTOTAL(9,M5:M5)</f>
        <v>0</v>
      </c>
      <c r="N7" s="10">
        <f>SUBTOTAL(9,N5:N5)</f>
        <v>0</v>
      </c>
      <c r="O7" s="10">
        <f>SUBTOTAL(9,O5:O5)</f>
        <v>0</v>
      </c>
    </row>
    <row r="8" spans="1:15" ht="15" outlineLevel="2">
      <c r="A8" s="84" t="s">
        <v>12</v>
      </c>
      <c r="B8" s="84" t="s">
        <v>114</v>
      </c>
      <c r="C8" s="123" t="s">
        <v>115</v>
      </c>
      <c r="D8" s="1">
        <v>2</v>
      </c>
      <c r="E8" s="85">
        <v>995</v>
      </c>
      <c r="F8" s="5">
        <f>D8*E8</f>
        <v>1990</v>
      </c>
      <c r="G8" s="121"/>
      <c r="H8" s="121"/>
      <c r="I8" s="121"/>
      <c r="J8" s="121"/>
      <c r="K8" s="121"/>
      <c r="L8" s="87"/>
      <c r="M8" s="87"/>
      <c r="N8" s="87"/>
      <c r="O8" s="87"/>
    </row>
    <row r="9" spans="1:15" ht="15" outlineLevel="2">
      <c r="A9" s="84" t="s">
        <v>12</v>
      </c>
      <c r="B9" s="84" t="s">
        <v>114</v>
      </c>
      <c r="C9" s="123" t="s">
        <v>116</v>
      </c>
      <c r="D9" s="1">
        <v>8</v>
      </c>
      <c r="E9" s="85">
        <v>99.99</v>
      </c>
      <c r="F9" s="5">
        <f>D9*E9</f>
        <v>799.92</v>
      </c>
      <c r="G9" s="121">
        <v>8</v>
      </c>
      <c r="H9" s="121">
        <f>G9*E9</f>
        <v>799.92</v>
      </c>
      <c r="I9" s="121"/>
      <c r="J9" s="121"/>
      <c r="K9" s="121"/>
      <c r="L9" s="87"/>
      <c r="M9" s="87"/>
      <c r="N9" s="87"/>
      <c r="O9" s="87"/>
    </row>
    <row r="10" spans="1:15" ht="15" outlineLevel="2">
      <c r="A10" s="84"/>
      <c r="B10" s="84"/>
      <c r="C10" s="84"/>
      <c r="D10" s="1"/>
      <c r="E10" s="85"/>
      <c r="F10" s="5">
        <f>D10*E10</f>
        <v>0</v>
      </c>
      <c r="G10" s="86"/>
      <c r="H10" s="20">
        <f>G10*E10</f>
        <v>0</v>
      </c>
      <c r="I10" s="87">
        <f>H10</f>
        <v>0</v>
      </c>
      <c r="J10" s="25"/>
      <c r="K10" s="2">
        <f>SUM(I10:J10)</f>
        <v>0</v>
      </c>
      <c r="L10" s="10">
        <v>4193.22</v>
      </c>
      <c r="M10" s="10">
        <v>2750</v>
      </c>
      <c r="N10" s="10">
        <v>28310.8</v>
      </c>
      <c r="O10" s="10">
        <v>3554.65</v>
      </c>
    </row>
    <row r="11" spans="1:15" s="94" customFormat="1" ht="15" outlineLevel="1">
      <c r="A11" s="100" t="s">
        <v>49</v>
      </c>
      <c r="B11" s="89"/>
      <c r="C11" s="90"/>
      <c r="D11" s="89"/>
      <c r="E11" s="91"/>
      <c r="F11" s="92">
        <f>SUBTOTAL(9,F8:F10)</f>
        <v>2789.92</v>
      </c>
      <c r="G11" s="92"/>
      <c r="H11" s="93">
        <f>SUBTOTAL(9,H8:H10)</f>
        <v>799.92</v>
      </c>
      <c r="I11" s="93">
        <f>SUBTOTAL(9,I8:I10)</f>
        <v>0</v>
      </c>
      <c r="J11" s="93">
        <f>SUBTOTAL(9,J8:J9)</f>
        <v>0</v>
      </c>
      <c r="K11" s="92">
        <f>SUBTOTAL(9,K8:K10)</f>
        <v>0</v>
      </c>
      <c r="L11" s="10">
        <f>SUBTOTAL(9,L10:L10)</f>
        <v>4193.22</v>
      </c>
      <c r="M11" s="10">
        <f>SUBTOTAL(9,M10:M10)</f>
        <v>2750</v>
      </c>
      <c r="N11" s="10">
        <f>SUBTOTAL(9,N10:N10)</f>
        <v>28310.8</v>
      </c>
      <c r="O11" s="10">
        <f>SUBTOTAL(9,O10:O10)</f>
        <v>3554.65</v>
      </c>
    </row>
    <row r="12" spans="1:14" ht="15" outlineLevel="2">
      <c r="A12" s="84" t="s">
        <v>78</v>
      </c>
      <c r="B12" s="84" t="s">
        <v>62</v>
      </c>
      <c r="C12" s="84" t="s">
        <v>167</v>
      </c>
      <c r="D12" s="1">
        <v>1</v>
      </c>
      <c r="E12" s="85">
        <v>105</v>
      </c>
      <c r="F12" s="5">
        <f>D12*E12</f>
        <v>105</v>
      </c>
      <c r="G12" s="120">
        <v>1</v>
      </c>
      <c r="H12" s="121">
        <f>G12*F12</f>
        <v>105</v>
      </c>
      <c r="I12" s="120"/>
      <c r="J12" s="120"/>
      <c r="K12" s="120"/>
      <c r="L12" s="20"/>
      <c r="N12" s="20"/>
    </row>
    <row r="13" spans="1:15" ht="46.5" outlineLevel="2">
      <c r="A13" s="84" t="s">
        <v>78</v>
      </c>
      <c r="B13" s="84" t="s">
        <v>62</v>
      </c>
      <c r="C13" s="123" t="s">
        <v>90</v>
      </c>
      <c r="D13" s="1">
        <v>1</v>
      </c>
      <c r="E13" s="85">
        <v>80</v>
      </c>
      <c r="F13" s="5">
        <f>D13*E13</f>
        <v>80</v>
      </c>
      <c r="G13" s="121">
        <v>1</v>
      </c>
      <c r="H13" s="121">
        <f>G13*F13</f>
        <v>80</v>
      </c>
      <c r="I13" s="121"/>
      <c r="J13" s="121"/>
      <c r="K13" s="121"/>
      <c r="L13" s="87"/>
      <c r="M13" s="87"/>
      <c r="N13" s="87"/>
      <c r="O13" s="87"/>
    </row>
    <row r="14" spans="1:15" ht="15" outlineLevel="2">
      <c r="A14" s="84" t="s">
        <v>78</v>
      </c>
      <c r="B14" s="84" t="s">
        <v>62</v>
      </c>
      <c r="C14" s="123" t="s">
        <v>91</v>
      </c>
      <c r="D14" s="1">
        <v>1</v>
      </c>
      <c r="E14" s="85">
        <v>330</v>
      </c>
      <c r="F14" s="5">
        <f>D14*E14</f>
        <v>330</v>
      </c>
      <c r="G14" s="121"/>
      <c r="H14" s="121">
        <f>G14*F14</f>
        <v>0</v>
      </c>
      <c r="I14" s="121"/>
      <c r="J14" s="121"/>
      <c r="K14" s="121"/>
      <c r="L14" s="87"/>
      <c r="M14" s="87"/>
      <c r="N14" s="87"/>
      <c r="O14" s="87"/>
    </row>
    <row r="15" spans="1:15" ht="30.75" outlineLevel="2">
      <c r="A15" s="84" t="s">
        <v>78</v>
      </c>
      <c r="B15" s="84" t="s">
        <v>62</v>
      </c>
      <c r="C15" s="123" t="s">
        <v>92</v>
      </c>
      <c r="D15" s="1">
        <v>1</v>
      </c>
      <c r="E15" s="85">
        <v>265</v>
      </c>
      <c r="F15" s="5">
        <f>D15*E15</f>
        <v>265</v>
      </c>
      <c r="G15" s="121">
        <v>1</v>
      </c>
      <c r="H15" s="121">
        <f>G15*F15</f>
        <v>265</v>
      </c>
      <c r="I15" s="121"/>
      <c r="J15" s="121"/>
      <c r="K15" s="121"/>
      <c r="L15" s="87"/>
      <c r="M15" s="87"/>
      <c r="N15" s="87"/>
      <c r="O15" s="87"/>
    </row>
    <row r="16" spans="1:15" ht="15" outlineLevel="2">
      <c r="A16" s="84"/>
      <c r="B16" s="84"/>
      <c r="C16" s="84"/>
      <c r="D16" s="1"/>
      <c r="E16" s="85"/>
      <c r="G16" s="121"/>
      <c r="H16" s="121"/>
      <c r="I16" s="121"/>
      <c r="J16" s="121"/>
      <c r="K16" s="121"/>
      <c r="L16" s="26">
        <v>838.98</v>
      </c>
      <c r="M16" s="26">
        <v>319.99</v>
      </c>
      <c r="N16" s="26"/>
      <c r="O16" s="26"/>
    </row>
    <row r="17" spans="1:15" s="94" customFormat="1" ht="15" outlineLevel="1">
      <c r="A17" s="95" t="s">
        <v>17</v>
      </c>
      <c r="B17" s="89"/>
      <c r="C17" s="90"/>
      <c r="D17" s="89"/>
      <c r="E17" s="91"/>
      <c r="F17" s="92">
        <f>SUBTOTAL(9,F12:F16)</f>
        <v>780</v>
      </c>
      <c r="G17" s="92"/>
      <c r="H17" s="92">
        <f>SUBTOTAL(9,H12:H16)</f>
        <v>450</v>
      </c>
      <c r="I17" s="92">
        <f>SUBTOTAL(9,I12:I16)</f>
        <v>0</v>
      </c>
      <c r="J17" s="92">
        <f>SUBTOTAL(9,J12:J16)</f>
        <v>0</v>
      </c>
      <c r="K17" s="92">
        <f>SUBTOTAL(9,K12:K16)</f>
        <v>0</v>
      </c>
      <c r="L17" s="10">
        <f>SUBTOTAL(9,L16:L16)</f>
        <v>838.98</v>
      </c>
      <c r="M17" s="10">
        <f>SUBTOTAL(9,M16:M16)</f>
        <v>319.99</v>
      </c>
      <c r="N17" s="10">
        <f>SUBTOTAL(9,N16:N16)</f>
        <v>0</v>
      </c>
      <c r="O17" s="10">
        <f>SUBTOTAL(9,O16:O16)</f>
        <v>0</v>
      </c>
    </row>
    <row r="18" spans="1:15" ht="15" outlineLevel="2">
      <c r="A18" s="84" t="s">
        <v>30</v>
      </c>
      <c r="B18" s="84" t="s">
        <v>80</v>
      </c>
      <c r="C18" s="123" t="s">
        <v>93</v>
      </c>
      <c r="D18" s="1">
        <v>26</v>
      </c>
      <c r="E18" s="85">
        <v>939.86</v>
      </c>
      <c r="F18" s="5">
        <f>D18*E18</f>
        <v>24436.36</v>
      </c>
      <c r="G18" s="121">
        <v>26</v>
      </c>
      <c r="H18" s="121">
        <f>G18*E18</f>
        <v>24436.36</v>
      </c>
      <c r="I18" s="121"/>
      <c r="J18" s="121"/>
      <c r="K18" s="121"/>
      <c r="L18" s="87"/>
      <c r="M18" s="87"/>
      <c r="N18" s="87"/>
      <c r="O18" s="87"/>
    </row>
    <row r="19" spans="1:15" ht="15" outlineLevel="2">
      <c r="A19" s="84" t="s">
        <v>30</v>
      </c>
      <c r="B19" s="84" t="s">
        <v>80</v>
      </c>
      <c r="C19" s="123" t="s">
        <v>94</v>
      </c>
      <c r="D19" s="1">
        <v>76</v>
      </c>
      <c r="E19" s="85">
        <v>939.86</v>
      </c>
      <c r="F19" s="5">
        <f>D19*E19</f>
        <v>71429.36</v>
      </c>
      <c r="G19" s="121">
        <v>76</v>
      </c>
      <c r="H19" s="121">
        <f>G19*E19</f>
        <v>71429.36</v>
      </c>
      <c r="I19" s="121"/>
      <c r="J19" s="121"/>
      <c r="K19" s="121"/>
      <c r="L19" s="87"/>
      <c r="M19" s="87"/>
      <c r="N19" s="87"/>
      <c r="O19" s="87"/>
    </row>
    <row r="20" spans="1:15" ht="15" outlineLevel="2">
      <c r="A20" s="84" t="s">
        <v>30</v>
      </c>
      <c r="B20" s="84" t="s">
        <v>80</v>
      </c>
      <c r="C20" s="123" t="s">
        <v>95</v>
      </c>
      <c r="D20" s="1">
        <v>3</v>
      </c>
      <c r="E20" s="85">
        <v>2936.1</v>
      </c>
      <c r="F20" s="5">
        <f>D20*E20</f>
        <v>8808.3</v>
      </c>
      <c r="G20" s="121">
        <v>3</v>
      </c>
      <c r="H20" s="121">
        <f>G20*E20</f>
        <v>8808.3</v>
      </c>
      <c r="I20" s="121"/>
      <c r="J20" s="121"/>
      <c r="K20" s="121"/>
      <c r="L20" s="87"/>
      <c r="M20" s="87"/>
      <c r="N20" s="87"/>
      <c r="O20" s="87"/>
    </row>
    <row r="21" spans="1:15" ht="15" outlineLevel="2">
      <c r="A21" s="84" t="s">
        <v>30</v>
      </c>
      <c r="B21" s="84" t="s">
        <v>80</v>
      </c>
      <c r="C21" s="123" t="s">
        <v>94</v>
      </c>
      <c r="D21" s="1">
        <v>41</v>
      </c>
      <c r="E21" s="85">
        <v>939.86</v>
      </c>
      <c r="F21" s="5">
        <f>D21*E21</f>
        <v>38534.26</v>
      </c>
      <c r="G21" s="121"/>
      <c r="H21" s="121">
        <f>G21*E21</f>
        <v>0</v>
      </c>
      <c r="I21" s="121"/>
      <c r="J21" s="121"/>
      <c r="K21" s="121"/>
      <c r="L21" s="87"/>
      <c r="M21" s="87"/>
      <c r="N21" s="87"/>
      <c r="O21" s="87"/>
    </row>
    <row r="22" spans="1:15" ht="15" outlineLevel="2">
      <c r="A22" s="22"/>
      <c r="B22" s="22"/>
      <c r="C22" s="84"/>
      <c r="F22" s="5">
        <f>E22*D22</f>
        <v>0</v>
      </c>
      <c r="G22" s="27"/>
      <c r="H22" s="20">
        <f>G22*E22</f>
        <v>0</v>
      </c>
      <c r="I22" s="25"/>
      <c r="J22" s="25">
        <f>H22</f>
        <v>0</v>
      </c>
      <c r="K22" s="2">
        <f>SUM(I22:J22)</f>
        <v>0</v>
      </c>
      <c r="L22" s="10">
        <v>166338</v>
      </c>
      <c r="M22" s="10">
        <v>104198</v>
      </c>
      <c r="N22" s="10">
        <v>172288.3</v>
      </c>
      <c r="O22" s="10">
        <v>157355.46</v>
      </c>
    </row>
    <row r="23" spans="1:15" s="94" customFormat="1" ht="15" outlineLevel="1">
      <c r="A23" s="96" t="s">
        <v>31</v>
      </c>
      <c r="B23" s="89"/>
      <c r="C23" s="90"/>
      <c r="D23" s="89"/>
      <c r="E23" s="91"/>
      <c r="F23" s="92">
        <f>SUBTOTAL(9,F18:F22)</f>
        <v>143208.28</v>
      </c>
      <c r="G23" s="92"/>
      <c r="H23" s="92">
        <f>SUBTOTAL(9,H18:H22)</f>
        <v>104674.02</v>
      </c>
      <c r="I23" s="92">
        <f>SUBTOTAL(9,I18:I22)</f>
        <v>0</v>
      </c>
      <c r="J23" s="92">
        <f>SUBTOTAL(9,J18:J22)</f>
        <v>0</v>
      </c>
      <c r="K23" s="92">
        <f>SUBTOTAL(9,K18:K22)</f>
        <v>0</v>
      </c>
      <c r="L23" s="10">
        <f>SUBTOTAL(9,L22:L22)</f>
        <v>166338</v>
      </c>
      <c r="M23" s="10">
        <f>SUBTOTAL(9,M22:M22)</f>
        <v>104198</v>
      </c>
      <c r="N23" s="10">
        <f>SUBTOTAL(9,N22:N22)</f>
        <v>172288.3</v>
      </c>
      <c r="O23" s="10">
        <f>SUBTOTAL(9,O22:O22)</f>
        <v>157355.46</v>
      </c>
    </row>
    <row r="24" spans="1:14" ht="15" outlineLevel="1">
      <c r="A24" s="84" t="s">
        <v>63</v>
      </c>
      <c r="B24" s="84" t="s">
        <v>64</v>
      </c>
      <c r="C24" s="84" t="s">
        <v>97</v>
      </c>
      <c r="D24" s="1">
        <v>1</v>
      </c>
      <c r="E24" s="5">
        <v>16995.78</v>
      </c>
      <c r="F24" s="5">
        <f>D24*E24</f>
        <v>16995.78</v>
      </c>
      <c r="G24" s="120">
        <v>1</v>
      </c>
      <c r="H24" s="124">
        <f>G24*E24</f>
        <v>16995.78</v>
      </c>
      <c r="I24" s="124"/>
      <c r="J24" s="124"/>
      <c r="K24" s="124"/>
      <c r="L24" s="20"/>
      <c r="N24" s="20"/>
    </row>
    <row r="25" spans="1:14" ht="15" outlineLevel="1">
      <c r="A25" s="84" t="s">
        <v>63</v>
      </c>
      <c r="B25" s="84" t="s">
        <v>64</v>
      </c>
      <c r="C25" s="84" t="s">
        <v>98</v>
      </c>
      <c r="D25" s="1">
        <v>12</v>
      </c>
      <c r="E25" s="5">
        <v>2532.62</v>
      </c>
      <c r="F25" s="5">
        <f>D25*E25</f>
        <v>30391.44</v>
      </c>
      <c r="G25" s="121">
        <v>3</v>
      </c>
      <c r="H25" s="122">
        <f>G25*E25</f>
        <v>7597.86</v>
      </c>
      <c r="I25" s="122"/>
      <c r="J25" s="122"/>
      <c r="K25" s="122"/>
      <c r="L25" s="20"/>
      <c r="N25" s="20"/>
    </row>
    <row r="26" spans="6:15" ht="15" outlineLevel="2">
      <c r="F26" s="5">
        <f>E26*D26</f>
        <v>0</v>
      </c>
      <c r="K26" s="5"/>
      <c r="L26" s="10">
        <v>2796</v>
      </c>
      <c r="M26" s="10">
        <v>0</v>
      </c>
      <c r="N26" s="10"/>
      <c r="O26" s="10"/>
    </row>
    <row r="27" spans="1:15" s="94" customFormat="1" ht="15" outlineLevel="1">
      <c r="A27" s="88" t="s">
        <v>96</v>
      </c>
      <c r="B27" s="89"/>
      <c r="C27" s="89"/>
      <c r="D27" s="89"/>
      <c r="E27" s="91"/>
      <c r="F27" s="92">
        <f>SUBTOTAL(9,F24:F26)</f>
        <v>47387.22</v>
      </c>
      <c r="G27" s="92"/>
      <c r="H27" s="92">
        <f>SUBTOTAL(9,H24:H26)</f>
        <v>24593.64</v>
      </c>
      <c r="I27" s="92">
        <f>SUBTOTAL(9,I24:I26)</f>
        <v>0</v>
      </c>
      <c r="J27" s="92">
        <f>SUBTOTAL(9,J24:J26)</f>
        <v>0</v>
      </c>
      <c r="K27" s="92">
        <f>SUBTOTAL(9,K24:K26)</f>
        <v>0</v>
      </c>
      <c r="L27" s="10">
        <f>SUBTOTAL(9,L26:L26)</f>
        <v>2796</v>
      </c>
      <c r="M27" s="10">
        <f>SUBTOTAL(9,M26:M26)</f>
        <v>0</v>
      </c>
      <c r="N27" s="10">
        <f>SUBTOTAL(9,N26:N26)</f>
        <v>0</v>
      </c>
      <c r="O27" s="10">
        <f>SUBTOTAL(9,O26:O26)</f>
        <v>0</v>
      </c>
    </row>
    <row r="28" spans="1:11" ht="15" outlineLevel="2">
      <c r="A28" s="84" t="s">
        <v>72</v>
      </c>
      <c r="B28" s="84" t="s">
        <v>99</v>
      </c>
      <c r="C28" s="84" t="s">
        <v>100</v>
      </c>
      <c r="D28" s="1">
        <v>1</v>
      </c>
      <c r="E28" s="5">
        <v>4500</v>
      </c>
      <c r="F28" s="5">
        <f>D28*E28</f>
        <v>4500</v>
      </c>
      <c r="G28" s="5">
        <v>1</v>
      </c>
      <c r="H28" s="20">
        <f>G28*E28</f>
        <v>4500</v>
      </c>
      <c r="K28" s="5"/>
    </row>
    <row r="29" spans="1:11" ht="15" outlineLevel="2">
      <c r="A29" s="84" t="s">
        <v>72</v>
      </c>
      <c r="B29" s="84" t="s">
        <v>99</v>
      </c>
      <c r="C29" s="84" t="s">
        <v>101</v>
      </c>
      <c r="D29" s="1">
        <v>1</v>
      </c>
      <c r="E29" s="5">
        <v>2000</v>
      </c>
      <c r="F29" s="5">
        <f aca="true" t="shared" si="0" ref="F29:F37">D29*E29</f>
        <v>2000</v>
      </c>
      <c r="G29" s="5">
        <v>1</v>
      </c>
      <c r="H29" s="20">
        <f aca="true" t="shared" si="1" ref="H29:H37">G29*E29</f>
        <v>2000</v>
      </c>
      <c r="K29" s="5"/>
    </row>
    <row r="30" spans="1:11" ht="15" outlineLevel="2">
      <c r="A30" s="84" t="s">
        <v>72</v>
      </c>
      <c r="B30" s="84" t="s">
        <v>99</v>
      </c>
      <c r="C30" s="84" t="s">
        <v>102</v>
      </c>
      <c r="D30" s="1">
        <v>1</v>
      </c>
      <c r="E30" s="5">
        <v>2500</v>
      </c>
      <c r="F30" s="5">
        <f t="shared" si="0"/>
        <v>2500</v>
      </c>
      <c r="G30" s="5">
        <v>1</v>
      </c>
      <c r="H30" s="20">
        <f t="shared" si="1"/>
        <v>2500</v>
      </c>
      <c r="K30" s="5"/>
    </row>
    <row r="31" spans="1:11" ht="15" outlineLevel="2">
      <c r="A31" s="84" t="s">
        <v>72</v>
      </c>
      <c r="B31" s="84" t="s">
        <v>99</v>
      </c>
      <c r="C31" s="84" t="s">
        <v>103</v>
      </c>
      <c r="D31" s="1">
        <v>10</v>
      </c>
      <c r="E31" s="5">
        <v>500</v>
      </c>
      <c r="F31" s="5">
        <f t="shared" si="0"/>
        <v>5000</v>
      </c>
      <c r="G31" s="5">
        <v>8</v>
      </c>
      <c r="H31" s="20">
        <f t="shared" si="1"/>
        <v>4000</v>
      </c>
      <c r="K31" s="5"/>
    </row>
    <row r="32" spans="1:11" ht="15" outlineLevel="2">
      <c r="A32" s="84" t="s">
        <v>72</v>
      </c>
      <c r="B32" s="84" t="s">
        <v>99</v>
      </c>
      <c r="C32" s="84" t="s">
        <v>104</v>
      </c>
      <c r="D32" s="1">
        <v>1</v>
      </c>
      <c r="E32" s="5">
        <v>500</v>
      </c>
      <c r="F32" s="5">
        <f t="shared" si="0"/>
        <v>500</v>
      </c>
      <c r="H32" s="20">
        <f t="shared" si="1"/>
        <v>0</v>
      </c>
      <c r="K32" s="5"/>
    </row>
    <row r="33" spans="1:11" ht="15" outlineLevel="2">
      <c r="A33" s="84" t="s">
        <v>72</v>
      </c>
      <c r="B33" s="84" t="s">
        <v>99</v>
      </c>
      <c r="C33" s="84" t="s">
        <v>105</v>
      </c>
      <c r="D33" s="1">
        <v>1</v>
      </c>
      <c r="E33" s="5">
        <v>1000</v>
      </c>
      <c r="F33" s="5">
        <f t="shared" si="0"/>
        <v>1000</v>
      </c>
      <c r="H33" s="20">
        <f t="shared" si="1"/>
        <v>0</v>
      </c>
      <c r="K33" s="5"/>
    </row>
    <row r="34" spans="1:11" ht="15" outlineLevel="2">
      <c r="A34" s="84" t="s">
        <v>72</v>
      </c>
      <c r="B34" s="84" t="s">
        <v>99</v>
      </c>
      <c r="C34" s="84" t="s">
        <v>106</v>
      </c>
      <c r="D34" s="1">
        <v>10</v>
      </c>
      <c r="E34" s="5">
        <v>200</v>
      </c>
      <c r="F34" s="5">
        <f t="shared" si="0"/>
        <v>2000</v>
      </c>
      <c r="H34" s="20">
        <f t="shared" si="1"/>
        <v>0</v>
      </c>
      <c r="K34" s="5"/>
    </row>
    <row r="35" spans="1:11" ht="15" outlineLevel="2">
      <c r="A35" s="84" t="s">
        <v>72</v>
      </c>
      <c r="B35" s="84" t="s">
        <v>99</v>
      </c>
      <c r="C35" s="84" t="s">
        <v>107</v>
      </c>
      <c r="D35" s="1">
        <v>1</v>
      </c>
      <c r="E35" s="5">
        <v>3000</v>
      </c>
      <c r="F35" s="5">
        <f t="shared" si="0"/>
        <v>3000</v>
      </c>
      <c r="H35" s="20">
        <f t="shared" si="1"/>
        <v>0</v>
      </c>
      <c r="K35" s="5"/>
    </row>
    <row r="36" spans="1:11" ht="15" outlineLevel="2">
      <c r="A36" s="84" t="s">
        <v>72</v>
      </c>
      <c r="B36" s="84" t="s">
        <v>99</v>
      </c>
      <c r="C36" s="84" t="s">
        <v>108</v>
      </c>
      <c r="D36" s="1">
        <v>1</v>
      </c>
      <c r="E36" s="5">
        <v>50000</v>
      </c>
      <c r="F36" s="5">
        <f t="shared" si="0"/>
        <v>50000</v>
      </c>
      <c r="H36" s="20">
        <f t="shared" si="1"/>
        <v>0</v>
      </c>
      <c r="K36" s="5"/>
    </row>
    <row r="37" spans="1:11" ht="15" outlineLevel="2">
      <c r="A37" s="84" t="s">
        <v>72</v>
      </c>
      <c r="B37" s="84" t="s">
        <v>99</v>
      </c>
      <c r="C37" s="84" t="s">
        <v>109</v>
      </c>
      <c r="D37" s="1">
        <v>1</v>
      </c>
      <c r="E37" s="5">
        <v>15750</v>
      </c>
      <c r="F37" s="5">
        <f t="shared" si="0"/>
        <v>15750</v>
      </c>
      <c r="H37" s="20">
        <f t="shared" si="1"/>
        <v>0</v>
      </c>
      <c r="K37" s="5"/>
    </row>
    <row r="38" spans="1:15" ht="15" outlineLevel="2">
      <c r="A38" s="84"/>
      <c r="B38" s="1"/>
      <c r="C38" s="22"/>
      <c r="D38" s="21"/>
      <c r="F38" s="27">
        <f>D38*E38</f>
        <v>0</v>
      </c>
      <c r="H38" s="20">
        <f>G38*E38</f>
        <v>0</v>
      </c>
      <c r="I38" s="27">
        <f>H38</f>
        <v>0</v>
      </c>
      <c r="K38" s="5">
        <f>SUM(I38:J38)</f>
        <v>0</v>
      </c>
      <c r="L38" s="10">
        <v>191256.29</v>
      </c>
      <c r="M38" s="10">
        <v>29624.29</v>
      </c>
      <c r="N38" s="10">
        <v>151415.38</v>
      </c>
      <c r="O38" s="10">
        <v>18422.38</v>
      </c>
    </row>
    <row r="39" spans="1:15" s="94" customFormat="1" ht="15" outlineLevel="1">
      <c r="A39" s="88" t="s">
        <v>52</v>
      </c>
      <c r="B39" s="89"/>
      <c r="C39" s="89"/>
      <c r="D39" s="89"/>
      <c r="E39" s="91"/>
      <c r="F39" s="92">
        <f>SUBTOTAL(9,F28:F38)</f>
        <v>86250</v>
      </c>
      <c r="G39" s="92"/>
      <c r="H39" s="92">
        <f>SUBTOTAL(9,H28:H38)</f>
        <v>13000</v>
      </c>
      <c r="I39" s="92">
        <f>SUBTOTAL(9,I28:I38)</f>
        <v>0</v>
      </c>
      <c r="J39" s="92">
        <f>SUBTOTAL(9,J28:J37)</f>
        <v>0</v>
      </c>
      <c r="K39" s="92">
        <f>SUBTOTAL(9,K28:K38)</f>
        <v>0</v>
      </c>
      <c r="L39" s="10">
        <f>SUBTOTAL(9,L28:L38)</f>
        <v>191256.29</v>
      </c>
      <c r="M39" s="10">
        <f>SUBTOTAL(9,M28:M38)</f>
        <v>29624.29</v>
      </c>
      <c r="N39" s="10">
        <f>SUBTOTAL(9,N28:N38)</f>
        <v>151415.38</v>
      </c>
      <c r="O39" s="10">
        <f>SUBTOTAL(9,O28:O38)</f>
        <v>18422.38</v>
      </c>
    </row>
    <row r="40" spans="1:16" ht="15" outlineLevel="2">
      <c r="A40" s="1"/>
      <c r="B40" s="1"/>
      <c r="C40" s="1"/>
      <c r="D40" s="1"/>
      <c r="F40" s="27"/>
      <c r="H40" s="20"/>
      <c r="K40" s="5"/>
      <c r="P40" s="22"/>
    </row>
    <row r="41" spans="2:15" ht="15" outlineLevel="2">
      <c r="B41" s="22"/>
      <c r="K41" s="5"/>
      <c r="L41" s="10">
        <v>5972.54</v>
      </c>
      <c r="M41" s="10">
        <v>5972.54</v>
      </c>
      <c r="N41" s="10">
        <v>0</v>
      </c>
      <c r="O41" s="10"/>
    </row>
    <row r="42" spans="1:15" s="94" customFormat="1" ht="15" outlineLevel="1">
      <c r="A42" s="97" t="s">
        <v>18</v>
      </c>
      <c r="B42" s="89"/>
      <c r="C42" s="89"/>
      <c r="D42" s="89"/>
      <c r="E42" s="89"/>
      <c r="F42" s="92">
        <f>SUBTOTAL(9,F40:F41)</f>
        <v>0</v>
      </c>
      <c r="G42" s="92"/>
      <c r="H42" s="92">
        <f>SUBTOTAL(9,H40:H41)</f>
        <v>0</v>
      </c>
      <c r="I42" s="92">
        <f>SUBTOTAL(9,I40:I40)</f>
        <v>0</v>
      </c>
      <c r="J42" s="92">
        <f>SUBTOTAL(9,J40:J40)</f>
        <v>0</v>
      </c>
      <c r="K42" s="92">
        <f>SUBTOTAL(9,K40:K40)</f>
        <v>0</v>
      </c>
      <c r="L42" s="10">
        <f>SUBTOTAL(9,L41:L41)</f>
        <v>5972.54</v>
      </c>
      <c r="M42" s="10">
        <f>SUBTOTAL(9,M41:M41)</f>
        <v>5972.54</v>
      </c>
      <c r="N42" s="10">
        <f>SUBTOTAL(9,N41:N41)</f>
        <v>0</v>
      </c>
      <c r="O42" s="10">
        <f>SUBTOTAL(9,O41:O41)</f>
        <v>0</v>
      </c>
    </row>
    <row r="43" spans="1:16" ht="15" outlineLevel="2">
      <c r="A43" s="84" t="s">
        <v>44</v>
      </c>
      <c r="B43" s="84" t="s">
        <v>83</v>
      </c>
      <c r="C43" s="1" t="s">
        <v>110</v>
      </c>
      <c r="D43" s="1">
        <v>8</v>
      </c>
      <c r="E43" s="5">
        <v>3500</v>
      </c>
      <c r="F43" s="27">
        <f>D43*E43</f>
        <v>28000</v>
      </c>
      <c r="G43" s="27">
        <v>8</v>
      </c>
      <c r="H43" s="20">
        <f>G43*E43</f>
        <v>28000</v>
      </c>
      <c r="K43" s="5"/>
      <c r="P43" s="22"/>
    </row>
    <row r="44" spans="1:16" ht="15" outlineLevel="2">
      <c r="A44" s="84" t="s">
        <v>44</v>
      </c>
      <c r="B44" s="84" t="s">
        <v>83</v>
      </c>
      <c r="C44" s="1" t="s">
        <v>111</v>
      </c>
      <c r="D44" s="1">
        <v>1</v>
      </c>
      <c r="E44" s="5">
        <v>5000</v>
      </c>
      <c r="F44" s="27">
        <f>D44*E44</f>
        <v>5000</v>
      </c>
      <c r="G44" s="27"/>
      <c r="H44" s="20">
        <f>G44*E44</f>
        <v>0</v>
      </c>
      <c r="K44" s="5"/>
      <c r="P44" s="22"/>
    </row>
    <row r="45" spans="1:16" ht="15" outlineLevel="2">
      <c r="A45" s="84" t="s">
        <v>44</v>
      </c>
      <c r="B45" s="84" t="s">
        <v>83</v>
      </c>
      <c r="C45" s="1" t="s">
        <v>112</v>
      </c>
      <c r="D45" s="1">
        <v>15</v>
      </c>
      <c r="E45" s="5">
        <v>800</v>
      </c>
      <c r="F45" s="27">
        <f>D45*E45</f>
        <v>12000</v>
      </c>
      <c r="G45" s="3"/>
      <c r="H45" s="20">
        <f>G45*E45</f>
        <v>0</v>
      </c>
      <c r="K45" s="5"/>
      <c r="P45" s="22"/>
    </row>
    <row r="46" spans="1:16" ht="15" outlineLevel="2">
      <c r="A46" s="84" t="s">
        <v>44</v>
      </c>
      <c r="B46" s="84" t="s">
        <v>83</v>
      </c>
      <c r="C46" s="1" t="s">
        <v>113</v>
      </c>
      <c r="D46" s="1">
        <v>6</v>
      </c>
      <c r="E46" s="5">
        <v>4000</v>
      </c>
      <c r="F46" s="27">
        <f>D46*E46</f>
        <v>24000</v>
      </c>
      <c r="H46" s="20">
        <f>G46*E46</f>
        <v>0</v>
      </c>
      <c r="K46" s="5"/>
      <c r="P46" s="22"/>
    </row>
    <row r="47" spans="1:15" ht="15" outlineLevel="2">
      <c r="A47" s="21"/>
      <c r="B47" s="22"/>
      <c r="C47" s="84"/>
      <c r="F47" s="27">
        <f>E47*D47</f>
        <v>0</v>
      </c>
      <c r="H47" s="20">
        <f>G47*E47</f>
        <v>0</v>
      </c>
      <c r="K47" s="5">
        <f>SUM(I47:J47)</f>
        <v>0</v>
      </c>
      <c r="L47" s="10">
        <v>70300</v>
      </c>
      <c r="M47" s="10">
        <v>38100</v>
      </c>
      <c r="N47" s="10">
        <v>80500</v>
      </c>
      <c r="O47" s="10">
        <v>11500</v>
      </c>
    </row>
    <row r="48" spans="1:15" s="94" customFormat="1" ht="15" outlineLevel="1">
      <c r="A48" s="97" t="s">
        <v>19</v>
      </c>
      <c r="B48" s="89"/>
      <c r="C48" s="89"/>
      <c r="D48" s="89"/>
      <c r="E48" s="91"/>
      <c r="F48" s="92">
        <f>SUBTOTAL(9,F43:F47)</f>
        <v>69000</v>
      </c>
      <c r="G48" s="92"/>
      <c r="H48" s="92">
        <f>SUBTOTAL(9,H43:H47)</f>
        <v>28000</v>
      </c>
      <c r="I48" s="92">
        <f>SUBTOTAL(9,I43:I47)</f>
        <v>0</v>
      </c>
      <c r="J48" s="92">
        <f>SUBTOTAL(9,J43:J47)</f>
        <v>0</v>
      </c>
      <c r="K48" s="92">
        <f>SUBTOTAL(9,K43:K47)</f>
        <v>0</v>
      </c>
      <c r="L48" s="10">
        <f>SUBTOTAL(9,L46:L47)</f>
        <v>70300</v>
      </c>
      <c r="M48" s="10">
        <f>SUBTOTAL(9,M46:M47)</f>
        <v>38100</v>
      </c>
      <c r="N48" s="10">
        <f>SUBTOTAL(9,N46:N47)</f>
        <v>80500</v>
      </c>
      <c r="O48" s="10">
        <f>SUBTOTAL(9,O46:O47)</f>
        <v>11500</v>
      </c>
    </row>
    <row r="49" spans="1:16" ht="15" outlineLevel="2">
      <c r="A49" s="1"/>
      <c r="B49" s="1"/>
      <c r="C49" s="1"/>
      <c r="D49" s="1"/>
      <c r="F49" s="27"/>
      <c r="H49" s="20"/>
      <c r="K49" s="5"/>
      <c r="P49" s="22"/>
    </row>
    <row r="50" spans="1:15" ht="15" outlineLevel="2">
      <c r="A50" s="21"/>
      <c r="C50" s="84"/>
      <c r="F50" s="27"/>
      <c r="G50" s="23"/>
      <c r="H50" s="5">
        <f>G50</f>
        <v>0</v>
      </c>
      <c r="K50" s="5"/>
      <c r="L50" s="10">
        <v>6200</v>
      </c>
      <c r="M50" s="10">
        <v>6100</v>
      </c>
      <c r="N50" s="10">
        <v>4430</v>
      </c>
      <c r="O50" s="10">
        <v>0</v>
      </c>
    </row>
    <row r="51" spans="1:15" s="94" customFormat="1" ht="15" outlineLevel="1">
      <c r="A51" s="97" t="s">
        <v>20</v>
      </c>
      <c r="B51" s="89"/>
      <c r="C51" s="89"/>
      <c r="D51" s="89"/>
      <c r="E51" s="91"/>
      <c r="F51" s="92">
        <f>SUBTOTAL(9,F49:F50)</f>
        <v>0</v>
      </c>
      <c r="G51" s="92"/>
      <c r="H51" s="92">
        <f>SUBTOTAL(9,H49:H50)</f>
        <v>0</v>
      </c>
      <c r="I51" s="92">
        <f>SUBTOTAL(9,I49:I50)</f>
        <v>0</v>
      </c>
      <c r="J51" s="92">
        <f>SUBTOTAL(9,J49:J50)</f>
        <v>0</v>
      </c>
      <c r="K51" s="92">
        <f>SUBTOTAL(9,K49:K50)</f>
        <v>0</v>
      </c>
      <c r="L51" s="10">
        <f>SUBTOTAL(9,L50:L50)</f>
        <v>6200</v>
      </c>
      <c r="M51" s="10">
        <f>SUBTOTAL(9,M50:M50)</f>
        <v>6100</v>
      </c>
      <c r="N51" s="10">
        <f>SUBTOTAL(9,N50:N50)</f>
        <v>4430</v>
      </c>
      <c r="O51" s="10">
        <f>SUBTOTAL(9,O50:O50)</f>
        <v>0</v>
      </c>
    </row>
    <row r="52" spans="1:16" ht="15" outlineLevel="2">
      <c r="A52" s="21"/>
      <c r="B52" s="22"/>
      <c r="C52" s="22"/>
      <c r="D52" s="3">
        <v>1</v>
      </c>
      <c r="E52" s="5">
        <v>20000</v>
      </c>
      <c r="F52" s="27">
        <f>D52*E52</f>
        <v>20000</v>
      </c>
      <c r="G52" s="125"/>
      <c r="H52" s="125"/>
      <c r="I52" s="125"/>
      <c r="J52" s="125"/>
      <c r="K52" s="125"/>
      <c r="L52" s="5">
        <v>20000</v>
      </c>
      <c r="M52" s="5">
        <v>20000</v>
      </c>
      <c r="N52" s="5">
        <v>20000</v>
      </c>
      <c r="O52" s="5">
        <v>20000</v>
      </c>
      <c r="P52" s="22"/>
    </row>
    <row r="53" spans="1:15" s="94" customFormat="1" ht="15" outlineLevel="1">
      <c r="A53" s="88" t="s">
        <v>54</v>
      </c>
      <c r="B53" s="90"/>
      <c r="C53" s="89"/>
      <c r="D53" s="89"/>
      <c r="E53" s="91"/>
      <c r="F53" s="92">
        <f>SUBTOTAL(9,F52:F52)</f>
        <v>20000</v>
      </c>
      <c r="G53" s="92"/>
      <c r="H53" s="92">
        <f>SUBTOTAL(9,H52)</f>
        <v>0</v>
      </c>
      <c r="I53" s="92">
        <f>SUBTOTAL(9,I52)</f>
        <v>0</v>
      </c>
      <c r="J53" s="92">
        <f>SUBTOTAL(9,J52)</f>
        <v>0</v>
      </c>
      <c r="K53" s="92">
        <f>SUBTOTAL(9,K52)</f>
        <v>0</v>
      </c>
      <c r="L53" s="10">
        <f>SUBTOTAL(9,L52:L52)</f>
        <v>20000</v>
      </c>
      <c r="M53" s="10">
        <f>SUBTOTAL(9,M52:M52)</f>
        <v>20000</v>
      </c>
      <c r="N53" s="10">
        <f>SUBTOTAL(9,N52:N52)</f>
        <v>20000</v>
      </c>
      <c r="O53" s="10">
        <f>SUBTOTAL(9,O52:O52)</f>
        <v>20000</v>
      </c>
    </row>
    <row r="54" spans="1:16" ht="30.75" outlineLevel="2">
      <c r="A54" s="84" t="s">
        <v>33</v>
      </c>
      <c r="B54" s="84" t="s">
        <v>70</v>
      </c>
      <c r="C54" s="1" t="s">
        <v>171</v>
      </c>
      <c r="D54" s="1">
        <v>3</v>
      </c>
      <c r="E54" s="5">
        <v>1629.99</v>
      </c>
      <c r="F54" s="27">
        <f>D54*E54</f>
        <v>4889.97</v>
      </c>
      <c r="G54" s="5">
        <v>2</v>
      </c>
      <c r="H54" s="20">
        <f>G54*E54</f>
        <v>3259.98</v>
      </c>
      <c r="K54" s="5"/>
      <c r="P54" s="22"/>
    </row>
    <row r="55" spans="1:16" ht="15" outlineLevel="2">
      <c r="A55" s="84" t="s">
        <v>33</v>
      </c>
      <c r="B55" s="84" t="s">
        <v>70</v>
      </c>
      <c r="C55" s="1" t="s">
        <v>117</v>
      </c>
      <c r="D55" s="1">
        <v>2</v>
      </c>
      <c r="E55" s="5">
        <v>595</v>
      </c>
      <c r="F55" s="27">
        <f aca="true" t="shared" si="2" ref="F55:F60">D55*E55</f>
        <v>1190</v>
      </c>
      <c r="G55" s="5">
        <v>2</v>
      </c>
      <c r="H55" s="20">
        <f aca="true" t="shared" si="3" ref="H55:H60">G55*E55</f>
        <v>1190</v>
      </c>
      <c r="K55" s="5"/>
      <c r="P55" s="22"/>
    </row>
    <row r="56" spans="1:16" ht="15" outlineLevel="2">
      <c r="A56" s="84" t="s">
        <v>33</v>
      </c>
      <c r="B56" s="84" t="s">
        <v>70</v>
      </c>
      <c r="C56" s="1" t="s">
        <v>118</v>
      </c>
      <c r="D56" s="1">
        <v>1</v>
      </c>
      <c r="E56" s="5">
        <v>3695.72</v>
      </c>
      <c r="F56" s="27">
        <f t="shared" si="2"/>
        <v>3695.72</v>
      </c>
      <c r="G56" s="5">
        <v>1</v>
      </c>
      <c r="H56" s="20">
        <f t="shared" si="3"/>
        <v>3695.72</v>
      </c>
      <c r="K56" s="5"/>
      <c r="P56" s="22"/>
    </row>
    <row r="57" spans="1:16" ht="15" outlineLevel="2">
      <c r="A57" s="84" t="s">
        <v>33</v>
      </c>
      <c r="B57" s="84" t="s">
        <v>70</v>
      </c>
      <c r="C57" s="1" t="s">
        <v>119</v>
      </c>
      <c r="D57" s="1">
        <v>1</v>
      </c>
      <c r="E57" s="5">
        <v>50</v>
      </c>
      <c r="F57" s="27">
        <f t="shared" si="2"/>
        <v>50</v>
      </c>
      <c r="G57" s="5">
        <v>1</v>
      </c>
      <c r="H57" s="20">
        <f t="shared" si="3"/>
        <v>50</v>
      </c>
      <c r="K57" s="5"/>
      <c r="P57" s="22"/>
    </row>
    <row r="58" spans="1:16" ht="15" outlineLevel="2">
      <c r="A58" s="84" t="s">
        <v>33</v>
      </c>
      <c r="B58" s="84" t="s">
        <v>70</v>
      </c>
      <c r="C58" s="1" t="s">
        <v>120</v>
      </c>
      <c r="D58" s="1">
        <v>1</v>
      </c>
      <c r="E58" s="5">
        <v>80</v>
      </c>
      <c r="F58" s="27">
        <f t="shared" si="2"/>
        <v>80</v>
      </c>
      <c r="G58" s="5">
        <v>1</v>
      </c>
      <c r="H58" s="20">
        <f t="shared" si="3"/>
        <v>80</v>
      </c>
      <c r="K58" s="5"/>
      <c r="P58" s="22"/>
    </row>
    <row r="59" spans="1:16" ht="15" outlineLevel="2">
      <c r="A59" s="84" t="s">
        <v>33</v>
      </c>
      <c r="B59" s="84" t="s">
        <v>70</v>
      </c>
      <c r="C59" s="1" t="s">
        <v>121</v>
      </c>
      <c r="D59" s="1">
        <v>1</v>
      </c>
      <c r="E59" s="5">
        <v>587</v>
      </c>
      <c r="F59" s="27">
        <f t="shared" si="2"/>
        <v>587</v>
      </c>
      <c r="G59" s="5">
        <v>1</v>
      </c>
      <c r="H59" s="20">
        <f t="shared" si="3"/>
        <v>587</v>
      </c>
      <c r="K59" s="5"/>
      <c r="P59" s="22"/>
    </row>
    <row r="60" spans="1:16" ht="15" outlineLevel="2">
      <c r="A60" s="84" t="s">
        <v>33</v>
      </c>
      <c r="B60" s="84" t="s">
        <v>70</v>
      </c>
      <c r="C60" s="1" t="s">
        <v>122</v>
      </c>
      <c r="D60" s="1">
        <v>1</v>
      </c>
      <c r="E60" s="5">
        <v>898</v>
      </c>
      <c r="F60" s="27">
        <f t="shared" si="2"/>
        <v>898</v>
      </c>
      <c r="G60" s="5">
        <v>1</v>
      </c>
      <c r="H60" s="20">
        <f t="shared" si="3"/>
        <v>898</v>
      </c>
      <c r="K60" s="5"/>
      <c r="P60" s="22"/>
    </row>
    <row r="61" spans="1:15" ht="15" outlineLevel="2">
      <c r="A61" s="84"/>
      <c r="B61" s="84"/>
      <c r="C61" s="84"/>
      <c r="D61" s="1"/>
      <c r="F61" s="5">
        <f>E61*D61</f>
        <v>0</v>
      </c>
      <c r="H61" s="20"/>
      <c r="K61" s="5">
        <f>SUM(I61:J61)</f>
        <v>0</v>
      </c>
      <c r="L61" s="10">
        <v>77426</v>
      </c>
      <c r="M61" s="10">
        <v>59056</v>
      </c>
      <c r="N61" s="10">
        <v>17484</v>
      </c>
      <c r="O61" s="10">
        <v>11579</v>
      </c>
    </row>
    <row r="62" spans="1:15" s="94" customFormat="1" ht="15" outlineLevel="1">
      <c r="A62" s="88" t="s">
        <v>34</v>
      </c>
      <c r="B62" s="89"/>
      <c r="C62" s="99"/>
      <c r="D62" s="89"/>
      <c r="E62" s="91"/>
      <c r="F62" s="92">
        <f>SUBTOTAL(9,F54:F61)</f>
        <v>11390.69</v>
      </c>
      <c r="G62" s="92"/>
      <c r="H62" s="92">
        <f aca="true" t="shared" si="4" ref="H62:O62">SUBTOTAL(9,H54:H61)</f>
        <v>9760.699999999999</v>
      </c>
      <c r="I62" s="92">
        <f t="shared" si="4"/>
        <v>0</v>
      </c>
      <c r="J62" s="92">
        <f t="shared" si="4"/>
        <v>0</v>
      </c>
      <c r="K62" s="92">
        <f t="shared" si="4"/>
        <v>0</v>
      </c>
      <c r="L62" s="10">
        <f t="shared" si="4"/>
        <v>77426</v>
      </c>
      <c r="M62" s="10">
        <f t="shared" si="4"/>
        <v>59056</v>
      </c>
      <c r="N62" s="10">
        <f t="shared" si="4"/>
        <v>17484</v>
      </c>
      <c r="O62" s="10">
        <f t="shared" si="4"/>
        <v>11579</v>
      </c>
    </row>
    <row r="63" spans="1:16" ht="15" outlineLevel="2">
      <c r="A63" s="84" t="s">
        <v>45</v>
      </c>
      <c r="B63" s="84" t="s">
        <v>61</v>
      </c>
      <c r="C63" s="1" t="s">
        <v>123</v>
      </c>
      <c r="D63" s="1">
        <v>1</v>
      </c>
      <c r="E63" s="5">
        <v>1100</v>
      </c>
      <c r="F63" s="27">
        <f>D63*E63</f>
        <v>1100</v>
      </c>
      <c r="G63" s="5">
        <v>1</v>
      </c>
      <c r="H63" s="20">
        <f>G63*E63</f>
        <v>1100</v>
      </c>
      <c r="K63" s="5"/>
      <c r="P63" s="22"/>
    </row>
    <row r="64" spans="1:16" ht="15" outlineLevel="2">
      <c r="A64" s="84" t="s">
        <v>45</v>
      </c>
      <c r="B64" s="84" t="s">
        <v>61</v>
      </c>
      <c r="C64" s="1" t="s">
        <v>124</v>
      </c>
      <c r="D64" s="1">
        <v>3</v>
      </c>
      <c r="E64" s="5">
        <v>1700</v>
      </c>
      <c r="F64" s="27">
        <f>D64*E64</f>
        <v>5100</v>
      </c>
      <c r="G64" s="5">
        <v>3</v>
      </c>
      <c r="H64" s="20">
        <f>G64*E64</f>
        <v>5100</v>
      </c>
      <c r="K64" s="5"/>
      <c r="P64" s="22"/>
    </row>
    <row r="65" spans="1:16" ht="15" outlineLevel="2">
      <c r="A65" s="84" t="s">
        <v>45</v>
      </c>
      <c r="B65" s="84" t="s">
        <v>61</v>
      </c>
      <c r="C65" s="84" t="s">
        <v>169</v>
      </c>
      <c r="D65" s="1">
        <v>10</v>
      </c>
      <c r="E65" s="5">
        <v>1700</v>
      </c>
      <c r="F65" s="27">
        <f>D65*E65</f>
        <v>17000</v>
      </c>
      <c r="G65" s="5">
        <v>10</v>
      </c>
      <c r="H65" s="20">
        <f>G65*E65</f>
        <v>17000</v>
      </c>
      <c r="K65" s="5"/>
      <c r="P65" s="22"/>
    </row>
    <row r="66" spans="1:16" ht="15" outlineLevel="2">
      <c r="A66" s="84" t="s">
        <v>45</v>
      </c>
      <c r="B66" s="84" t="s">
        <v>61</v>
      </c>
      <c r="C66" s="1" t="s">
        <v>125</v>
      </c>
      <c r="D66" s="1">
        <v>1</v>
      </c>
      <c r="E66" s="5">
        <v>4050</v>
      </c>
      <c r="F66" s="27">
        <f>D66*E66</f>
        <v>4050</v>
      </c>
      <c r="H66" s="20">
        <f>G66*E66</f>
        <v>0</v>
      </c>
      <c r="K66" s="5"/>
      <c r="P66" s="22"/>
    </row>
    <row r="67" spans="1:15" ht="15" outlineLevel="2">
      <c r="A67" s="84"/>
      <c r="B67" s="84"/>
      <c r="C67" s="84"/>
      <c r="D67" s="1"/>
      <c r="F67" s="5">
        <f>D67*E67</f>
        <v>0</v>
      </c>
      <c r="H67" s="20">
        <f>G67*E67</f>
        <v>0</v>
      </c>
      <c r="I67" s="25"/>
      <c r="K67" s="5">
        <f>SUM(I67:J67)</f>
        <v>0</v>
      </c>
      <c r="L67" s="10">
        <v>8160</v>
      </c>
      <c r="M67" s="10">
        <v>6528</v>
      </c>
      <c r="N67" s="10">
        <v>78895</v>
      </c>
      <c r="O67" s="10">
        <v>52400</v>
      </c>
    </row>
    <row r="68" spans="1:15" s="94" customFormat="1" ht="15" outlineLevel="1">
      <c r="A68" s="95" t="s">
        <v>21</v>
      </c>
      <c r="B68" s="89"/>
      <c r="C68" s="90"/>
      <c r="D68" s="89"/>
      <c r="E68" s="91"/>
      <c r="F68" s="92">
        <f>SUBTOTAL(9,F63:F67)</f>
        <v>27250</v>
      </c>
      <c r="G68" s="92"/>
      <c r="H68" s="92">
        <f>SUBTOTAL(9,H62:H67)</f>
        <v>23200</v>
      </c>
      <c r="I68" s="92">
        <f>SUBTOTAL(9,I62:I67)</f>
        <v>0</v>
      </c>
      <c r="J68" s="92">
        <f>SUBTOTAL(9,J62:J67)</f>
        <v>0</v>
      </c>
      <c r="K68" s="92">
        <f>SUBTOTAL(9,K62:K67)</f>
        <v>0</v>
      </c>
      <c r="L68" s="10">
        <f>SUBTOTAL(9,L67:L67)</f>
        <v>8160</v>
      </c>
      <c r="M68" s="10">
        <f>SUBTOTAL(9,M67:M67)</f>
        <v>6528</v>
      </c>
      <c r="N68" s="10">
        <f>SUBTOTAL(9,N67:N67)</f>
        <v>78895</v>
      </c>
      <c r="O68" s="10">
        <f>SUBTOTAL(9,O67:O67)</f>
        <v>52400</v>
      </c>
    </row>
    <row r="69" spans="1:16" ht="15" outlineLevel="2">
      <c r="A69" s="84" t="s">
        <v>22</v>
      </c>
      <c r="B69" s="84" t="s">
        <v>126</v>
      </c>
      <c r="C69" s="1" t="s">
        <v>127</v>
      </c>
      <c r="D69" s="1">
        <v>1</v>
      </c>
      <c r="E69" s="5">
        <v>39995</v>
      </c>
      <c r="F69" s="27">
        <f>D69*E69</f>
        <v>39995</v>
      </c>
      <c r="H69" s="20">
        <f>G69*E69</f>
        <v>0</v>
      </c>
      <c r="K69" s="5"/>
      <c r="P69" s="22"/>
    </row>
    <row r="70" spans="1:11" ht="15" outlineLevel="2">
      <c r="A70" s="84" t="s">
        <v>22</v>
      </c>
      <c r="B70" s="84" t="s">
        <v>126</v>
      </c>
      <c r="C70" s="1" t="s">
        <v>65</v>
      </c>
      <c r="D70" s="1">
        <v>1</v>
      </c>
      <c r="E70" s="5">
        <v>1316.69</v>
      </c>
      <c r="F70" s="27">
        <f>D70*E70</f>
        <v>1316.69</v>
      </c>
      <c r="G70" s="5">
        <v>1</v>
      </c>
      <c r="H70" s="20">
        <f>G70*E70</f>
        <v>1316.69</v>
      </c>
      <c r="K70" s="5"/>
    </row>
    <row r="71" spans="1:11" ht="15" outlineLevel="2">
      <c r="A71" s="84" t="s">
        <v>22</v>
      </c>
      <c r="B71" s="84" t="s">
        <v>126</v>
      </c>
      <c r="C71" s="1" t="s">
        <v>66</v>
      </c>
      <c r="D71" s="1">
        <v>2</v>
      </c>
      <c r="E71" s="5">
        <v>5460.67</v>
      </c>
      <c r="F71" s="27">
        <f>D71*E71</f>
        <v>10921.34</v>
      </c>
      <c r="G71" s="5">
        <v>2</v>
      </c>
      <c r="H71" s="20">
        <f>G71*E71</f>
        <v>10921.34</v>
      </c>
      <c r="K71" s="5"/>
    </row>
    <row r="72" spans="1:11" ht="15" outlineLevel="2">
      <c r="A72" s="84" t="s">
        <v>22</v>
      </c>
      <c r="B72" s="84" t="s">
        <v>126</v>
      </c>
      <c r="C72" s="1" t="s">
        <v>67</v>
      </c>
      <c r="D72" s="1">
        <v>2</v>
      </c>
      <c r="E72" s="5">
        <v>569.05</v>
      </c>
      <c r="F72" s="27">
        <f>D72*E72</f>
        <v>1138.1</v>
      </c>
      <c r="G72" s="5">
        <v>2</v>
      </c>
      <c r="H72" s="20">
        <f>G72*E72</f>
        <v>1138.1</v>
      </c>
      <c r="K72" s="5"/>
    </row>
    <row r="73" spans="1:11" ht="15" outlineLevel="2">
      <c r="A73" s="22"/>
      <c r="B73" s="22"/>
      <c r="C73" s="22"/>
      <c r="H73" s="20"/>
      <c r="K73" s="5"/>
    </row>
    <row r="74" spans="1:15" ht="15" outlineLevel="2">
      <c r="A74" s="22"/>
      <c r="B74" s="22"/>
      <c r="C74" s="22"/>
      <c r="F74" s="5">
        <f aca="true" t="shared" si="5" ref="F74:F80">E74*D74</f>
        <v>0</v>
      </c>
      <c r="H74" s="20">
        <f>G74*E74</f>
        <v>0</v>
      </c>
      <c r="K74" s="5">
        <f>SUM(I74:J74)</f>
        <v>0</v>
      </c>
      <c r="L74" s="10">
        <v>89301.13</v>
      </c>
      <c r="M74" s="10">
        <v>39995</v>
      </c>
      <c r="N74" s="10">
        <v>107834.74</v>
      </c>
      <c r="O74" s="10">
        <v>21200</v>
      </c>
    </row>
    <row r="75" spans="1:15" s="94" customFormat="1" ht="15" outlineLevel="1">
      <c r="A75" s="97" t="s">
        <v>23</v>
      </c>
      <c r="B75" s="89"/>
      <c r="C75" s="99"/>
      <c r="D75" s="89"/>
      <c r="E75" s="91"/>
      <c r="F75" s="92">
        <f>SUBTOTAL(9,F69:F74)</f>
        <v>53371.13</v>
      </c>
      <c r="G75" s="92"/>
      <c r="H75" s="92">
        <f>SUBTOTAL(9,H69:H74)</f>
        <v>13376.130000000001</v>
      </c>
      <c r="I75" s="92">
        <f>SUBTOTAL(9,I69:I74)</f>
        <v>0</v>
      </c>
      <c r="J75" s="92">
        <f>SUBTOTAL(9,J69:J73)</f>
        <v>0</v>
      </c>
      <c r="K75" s="92">
        <f>SUBTOTAL(9,K69:K73)</f>
        <v>0</v>
      </c>
      <c r="L75" s="10">
        <f>SUBTOTAL(9,L69:L74)</f>
        <v>89301.13</v>
      </c>
      <c r="M75" s="10">
        <f>SUBTOTAL(9,M69:M74)</f>
        <v>39995</v>
      </c>
      <c r="N75" s="10">
        <f>SUBTOTAL(9,N69:N74)</f>
        <v>107834.74</v>
      </c>
      <c r="O75" s="10">
        <f>SUBTOTAL(9,O69:O74)</f>
        <v>21200</v>
      </c>
    </row>
    <row r="76" spans="1:16" ht="15" outlineLevel="2">
      <c r="A76" s="84" t="s">
        <v>128</v>
      </c>
      <c r="B76" s="84" t="s">
        <v>81</v>
      </c>
      <c r="C76" s="1" t="s">
        <v>129</v>
      </c>
      <c r="D76" s="1">
        <v>1</v>
      </c>
      <c r="E76" s="5">
        <v>14147.5</v>
      </c>
      <c r="F76" s="27">
        <f>D76*E76</f>
        <v>14147.5</v>
      </c>
      <c r="G76" s="5">
        <v>1</v>
      </c>
      <c r="H76" s="20">
        <f>G76*E76</f>
        <v>14147.5</v>
      </c>
      <c r="K76" s="5"/>
      <c r="P76" s="22"/>
    </row>
    <row r="77" spans="2:15" ht="15" outlineLevel="2">
      <c r="B77" s="21"/>
      <c r="C77" s="21"/>
      <c r="F77" s="5">
        <f t="shared" si="5"/>
        <v>0</v>
      </c>
      <c r="H77" s="20">
        <f>G77*E77</f>
        <v>0</v>
      </c>
      <c r="I77" s="27">
        <f>H77</f>
        <v>0</v>
      </c>
      <c r="K77" s="5">
        <f>SUM(I77:J77)</f>
        <v>0</v>
      </c>
      <c r="L77" s="10">
        <v>15000</v>
      </c>
      <c r="M77" s="10">
        <v>11400</v>
      </c>
      <c r="N77" s="10">
        <v>25000</v>
      </c>
      <c r="O77" s="10">
        <v>25000</v>
      </c>
    </row>
    <row r="78" spans="1:15" s="94" customFormat="1" ht="15" outlineLevel="1">
      <c r="A78" s="88" t="s">
        <v>53</v>
      </c>
      <c r="B78" s="89"/>
      <c r="C78" s="89"/>
      <c r="D78" s="89"/>
      <c r="E78" s="91"/>
      <c r="F78" s="92">
        <f>SUBTOTAL(9,F76:F77)</f>
        <v>14147.5</v>
      </c>
      <c r="G78" s="92"/>
      <c r="H78" s="92">
        <f>SUBTOTAL(9,H76:H77)</f>
        <v>14147.5</v>
      </c>
      <c r="I78" s="92">
        <f>SUBTOTAL(9,I76:I77)</f>
        <v>0</v>
      </c>
      <c r="J78" s="92">
        <f>SUBTOTAL(9,J76:J77)</f>
        <v>0</v>
      </c>
      <c r="K78" s="92">
        <f>SUBTOTAL(9,K76:K77)</f>
        <v>0</v>
      </c>
      <c r="L78" s="10">
        <f>SUBTOTAL(9,L77:L77)</f>
        <v>15000</v>
      </c>
      <c r="M78" s="10">
        <f>SUBTOTAL(9,M77:M77)</f>
        <v>11400</v>
      </c>
      <c r="N78" s="10">
        <f>SUBTOTAL(9,N77:N77)</f>
        <v>25000</v>
      </c>
      <c r="O78" s="10">
        <f>SUBTOTAL(9,O77:O77)</f>
        <v>25000</v>
      </c>
    </row>
    <row r="79" spans="1:11" ht="15" outlineLevel="2">
      <c r="A79" s="22" t="s">
        <v>69</v>
      </c>
      <c r="B79" s="22" t="s">
        <v>130</v>
      </c>
      <c r="C79" s="1" t="s">
        <v>131</v>
      </c>
      <c r="D79" s="1">
        <v>1</v>
      </c>
      <c r="E79" s="5">
        <v>1938</v>
      </c>
      <c r="F79" s="5">
        <f>D79*E79</f>
        <v>1938</v>
      </c>
      <c r="G79" s="122">
        <v>1</v>
      </c>
      <c r="H79" s="122">
        <f>G79*E79</f>
        <v>1938</v>
      </c>
      <c r="I79" s="122"/>
      <c r="J79" s="122"/>
      <c r="K79" s="122"/>
    </row>
    <row r="80" spans="1:15" ht="15" outlineLevel="2">
      <c r="A80" s="22"/>
      <c r="B80" s="21"/>
      <c r="C80" s="22"/>
      <c r="F80" s="5">
        <f t="shared" si="5"/>
        <v>0</v>
      </c>
      <c r="H80" s="20">
        <f>G80*F80</f>
        <v>0</v>
      </c>
      <c r="K80" s="5">
        <f>SUM(I80:J80)</f>
        <v>0</v>
      </c>
      <c r="L80" s="10">
        <v>1996</v>
      </c>
      <c r="M80" s="10">
        <v>1996</v>
      </c>
      <c r="N80" s="10">
        <v>2819</v>
      </c>
      <c r="O80" s="10">
        <v>0</v>
      </c>
    </row>
    <row r="81" spans="1:15" s="94" customFormat="1" ht="15" outlineLevel="1">
      <c r="A81" s="97" t="s">
        <v>24</v>
      </c>
      <c r="B81" s="89"/>
      <c r="C81" s="99"/>
      <c r="D81" s="89"/>
      <c r="E81" s="91"/>
      <c r="F81" s="92">
        <f>SUBTOTAL(9,F79:F80)</f>
        <v>1938</v>
      </c>
      <c r="G81" s="92"/>
      <c r="H81" s="92">
        <f>SUBTOTAL(9,H79:H80)</f>
        <v>1938</v>
      </c>
      <c r="I81" s="92">
        <f>SUBTOTAL(9,I79:I79)</f>
        <v>0</v>
      </c>
      <c r="J81" s="92">
        <f>SUBTOTAL(9,J79:J79)</f>
        <v>0</v>
      </c>
      <c r="K81" s="92">
        <f>SUBTOTAL(9,K79:K79)</f>
        <v>0</v>
      </c>
      <c r="L81" s="10">
        <f>SUBTOTAL(9,L80:L80)</f>
        <v>1996</v>
      </c>
      <c r="M81" s="10">
        <f>SUBTOTAL(9,M80:M80)</f>
        <v>1996</v>
      </c>
      <c r="N81" s="10">
        <f>SUBTOTAL(9,N80:N80)</f>
        <v>2819</v>
      </c>
      <c r="O81" s="10">
        <f>SUBTOTAL(9,O80:O80)</f>
        <v>0</v>
      </c>
    </row>
    <row r="82" spans="1:11" ht="15" outlineLevel="2">
      <c r="A82" s="22" t="s">
        <v>46</v>
      </c>
      <c r="B82" s="22" t="s">
        <v>73</v>
      </c>
      <c r="C82" s="1" t="s">
        <v>133</v>
      </c>
      <c r="D82" s="1">
        <v>1</v>
      </c>
      <c r="E82" s="5">
        <v>179</v>
      </c>
      <c r="F82" s="5">
        <f>D82*E82</f>
        <v>179</v>
      </c>
      <c r="G82" s="122">
        <v>1</v>
      </c>
      <c r="H82" s="122">
        <f>G82*E82</f>
        <v>179</v>
      </c>
      <c r="I82" s="122"/>
      <c r="J82" s="122"/>
      <c r="K82" s="122"/>
    </row>
    <row r="83" spans="1:11" ht="15" outlineLevel="2">
      <c r="A83" s="22" t="s">
        <v>46</v>
      </c>
      <c r="B83" s="22" t="s">
        <v>132</v>
      </c>
      <c r="C83" s="1" t="s">
        <v>134</v>
      </c>
      <c r="D83" s="1">
        <v>1</v>
      </c>
      <c r="E83" s="5">
        <v>265</v>
      </c>
      <c r="F83" s="5">
        <f>D83*E83</f>
        <v>265</v>
      </c>
      <c r="G83" s="122"/>
      <c r="H83" s="122"/>
      <c r="I83" s="122"/>
      <c r="J83" s="122"/>
      <c r="K83" s="122"/>
    </row>
    <row r="84" spans="2:15" ht="15" outlineLevel="2">
      <c r="B84" s="21"/>
      <c r="C84" s="22"/>
      <c r="F84" s="5">
        <f>E84*D84</f>
        <v>0</v>
      </c>
      <c r="H84" s="20">
        <f>G84*E84</f>
        <v>0</v>
      </c>
      <c r="K84" s="5">
        <f>SUM(I84:J84)</f>
        <v>0</v>
      </c>
      <c r="L84" s="10">
        <v>1300</v>
      </c>
      <c r="M84" s="10">
        <v>1300</v>
      </c>
      <c r="N84" s="10">
        <v>2711.9</v>
      </c>
      <c r="O84" s="10">
        <v>1011.94</v>
      </c>
    </row>
    <row r="85" spans="1:15" s="94" customFormat="1" ht="15" outlineLevel="1">
      <c r="A85" s="95" t="s">
        <v>25</v>
      </c>
      <c r="B85" s="89"/>
      <c r="C85" s="90"/>
      <c r="D85" s="89"/>
      <c r="E85" s="91"/>
      <c r="F85" s="92">
        <f>SUBTOTAL(9,F82:F84)</f>
        <v>444</v>
      </c>
      <c r="G85" s="92"/>
      <c r="H85" s="93">
        <f>SUBTOTAL(9,H82:H84)</f>
        <v>179</v>
      </c>
      <c r="I85" s="93">
        <f>SUBTOTAL(9,I82:I84)</f>
        <v>0</v>
      </c>
      <c r="J85" s="93">
        <f>SUBTOTAL(9,J82:J84)</f>
        <v>0</v>
      </c>
      <c r="K85" s="93">
        <f>SUBTOTAL(9,K82:K84)</f>
        <v>0</v>
      </c>
      <c r="L85" s="10">
        <f>SUBTOTAL(9,L84:L84)</f>
        <v>1300</v>
      </c>
      <c r="M85" s="10">
        <f>SUBTOTAL(9,M84:M84)</f>
        <v>1300</v>
      </c>
      <c r="N85" s="10">
        <f>SUBTOTAL(9,N84:N84)</f>
        <v>2711.9</v>
      </c>
      <c r="O85" s="10">
        <f>SUBTOTAL(9,O84:O84)</f>
        <v>1011.94</v>
      </c>
    </row>
    <row r="86" spans="1:11" ht="15" outlineLevel="2">
      <c r="A86" s="21" t="s">
        <v>75</v>
      </c>
      <c r="B86" s="22" t="s">
        <v>76</v>
      </c>
      <c r="C86" s="1" t="s">
        <v>135</v>
      </c>
      <c r="D86" s="1">
        <v>8</v>
      </c>
      <c r="E86" s="5">
        <v>1271.17</v>
      </c>
      <c r="F86" s="5">
        <f aca="true" t="shared" si="6" ref="F86:F91">D86*E86</f>
        <v>10169.36</v>
      </c>
      <c r="G86" s="122"/>
      <c r="H86" s="122">
        <f aca="true" t="shared" si="7" ref="H86:H91">G86*E86</f>
        <v>0</v>
      </c>
      <c r="I86" s="122"/>
      <c r="J86" s="122"/>
      <c r="K86" s="122"/>
    </row>
    <row r="87" spans="1:11" ht="15" outlineLevel="2">
      <c r="A87" s="21" t="s">
        <v>75</v>
      </c>
      <c r="B87" s="22" t="s">
        <v>76</v>
      </c>
      <c r="C87" s="1" t="s">
        <v>136</v>
      </c>
      <c r="D87" s="1">
        <v>1</v>
      </c>
      <c r="E87" s="5">
        <v>19530</v>
      </c>
      <c r="F87" s="5">
        <f t="shared" si="6"/>
        <v>19530</v>
      </c>
      <c r="G87" s="122"/>
      <c r="H87" s="122">
        <f t="shared" si="7"/>
        <v>0</v>
      </c>
      <c r="I87" s="122"/>
      <c r="J87" s="122"/>
      <c r="K87" s="122"/>
    </row>
    <row r="88" spans="1:11" ht="15" outlineLevel="2">
      <c r="A88" s="21" t="s">
        <v>75</v>
      </c>
      <c r="B88" s="22" t="s">
        <v>76</v>
      </c>
      <c r="C88" s="1" t="s">
        <v>137</v>
      </c>
      <c r="D88" s="1">
        <v>1</v>
      </c>
      <c r="E88" s="5">
        <v>5850</v>
      </c>
      <c r="F88" s="5">
        <f t="shared" si="6"/>
        <v>5850</v>
      </c>
      <c r="G88" s="122"/>
      <c r="H88" s="122">
        <f t="shared" si="7"/>
        <v>0</v>
      </c>
      <c r="I88" s="122"/>
      <c r="J88" s="122"/>
      <c r="K88" s="122"/>
    </row>
    <row r="89" spans="1:11" ht="15" outlineLevel="2">
      <c r="A89" s="21" t="s">
        <v>75</v>
      </c>
      <c r="B89" s="22" t="s">
        <v>76</v>
      </c>
      <c r="C89" s="1" t="s">
        <v>138</v>
      </c>
      <c r="D89" s="1">
        <v>1</v>
      </c>
      <c r="E89" s="5">
        <v>8639.44</v>
      </c>
      <c r="F89" s="5">
        <f t="shared" si="6"/>
        <v>8639.44</v>
      </c>
      <c r="G89" s="122">
        <v>1</v>
      </c>
      <c r="H89" s="122">
        <f t="shared" si="7"/>
        <v>8639.44</v>
      </c>
      <c r="I89" s="122"/>
      <c r="J89" s="122"/>
      <c r="K89" s="122"/>
    </row>
    <row r="90" spans="1:11" ht="15" outlineLevel="2">
      <c r="A90" s="21" t="s">
        <v>75</v>
      </c>
      <c r="B90" s="22" t="s">
        <v>76</v>
      </c>
      <c r="C90" s="1" t="s">
        <v>139</v>
      </c>
      <c r="D90" s="1">
        <v>1</v>
      </c>
      <c r="E90" s="5">
        <v>6795</v>
      </c>
      <c r="F90" s="5">
        <f t="shared" si="6"/>
        <v>6795</v>
      </c>
      <c r="G90" s="122">
        <v>1</v>
      </c>
      <c r="H90" s="122">
        <f t="shared" si="7"/>
        <v>6795</v>
      </c>
      <c r="I90" s="122"/>
      <c r="J90" s="122"/>
      <c r="K90" s="122"/>
    </row>
    <row r="91" spans="1:11" ht="15" outlineLevel="2">
      <c r="A91" s="21" t="s">
        <v>75</v>
      </c>
      <c r="B91" s="22" t="s">
        <v>76</v>
      </c>
      <c r="C91" s="1" t="s">
        <v>140</v>
      </c>
      <c r="D91" s="1">
        <v>1</v>
      </c>
      <c r="E91" s="5">
        <v>26453</v>
      </c>
      <c r="F91" s="5">
        <f t="shared" si="6"/>
        <v>26453</v>
      </c>
      <c r="H91" s="122">
        <f t="shared" si="7"/>
        <v>0</v>
      </c>
      <c r="K91" s="5"/>
    </row>
    <row r="92" spans="3:15" ht="15" outlineLevel="2">
      <c r="C92" s="22"/>
      <c r="H92" s="20"/>
      <c r="K92" s="5">
        <f>SUM(I92:J92)</f>
        <v>0</v>
      </c>
      <c r="L92" s="10">
        <v>59734</v>
      </c>
      <c r="M92" s="10">
        <v>38430</v>
      </c>
      <c r="N92" s="10">
        <v>32593.13</v>
      </c>
      <c r="O92" s="10">
        <v>28579.13</v>
      </c>
    </row>
    <row r="93" spans="1:15" s="94" customFormat="1" ht="15" outlineLevel="1">
      <c r="A93" s="88" t="s">
        <v>36</v>
      </c>
      <c r="B93" s="89"/>
      <c r="C93" s="89"/>
      <c r="D93" s="89"/>
      <c r="E93" s="91"/>
      <c r="F93" s="92">
        <f>SUBTOTAL(9,F86:F92)</f>
        <v>77436.8</v>
      </c>
      <c r="G93" s="92"/>
      <c r="H93" s="92">
        <f aca="true" t="shared" si="8" ref="H93:O93">SUBTOTAL(9,H86:H92)</f>
        <v>15434.44</v>
      </c>
      <c r="I93" s="92">
        <f t="shared" si="8"/>
        <v>0</v>
      </c>
      <c r="J93" s="92">
        <f t="shared" si="8"/>
        <v>0</v>
      </c>
      <c r="K93" s="92">
        <f t="shared" si="8"/>
        <v>0</v>
      </c>
      <c r="L93" s="10">
        <f t="shared" si="8"/>
        <v>59734</v>
      </c>
      <c r="M93" s="10">
        <f t="shared" si="8"/>
        <v>38430</v>
      </c>
      <c r="N93" s="10">
        <f t="shared" si="8"/>
        <v>32593.13</v>
      </c>
      <c r="O93" s="10">
        <f t="shared" si="8"/>
        <v>28579.13</v>
      </c>
    </row>
    <row r="94" spans="1:11" ht="15" outlineLevel="2">
      <c r="A94" s="21" t="s">
        <v>26</v>
      </c>
      <c r="B94" s="21" t="s">
        <v>141</v>
      </c>
      <c r="C94" s="1" t="s">
        <v>142</v>
      </c>
      <c r="D94" s="1">
        <v>6</v>
      </c>
      <c r="E94" s="5">
        <v>431.36</v>
      </c>
      <c r="F94" s="5">
        <f>D94*E94</f>
        <v>2588.16</v>
      </c>
      <c r="G94" s="122">
        <v>6</v>
      </c>
      <c r="H94" s="20">
        <f>G94*E94</f>
        <v>2588.16</v>
      </c>
      <c r="I94" s="122"/>
      <c r="J94" s="122"/>
      <c r="K94" s="122"/>
    </row>
    <row r="95" spans="1:11" ht="15" outlineLevel="2">
      <c r="A95" s="21" t="s">
        <v>26</v>
      </c>
      <c r="B95" s="21" t="s">
        <v>141</v>
      </c>
      <c r="C95" s="1" t="s">
        <v>143</v>
      </c>
      <c r="D95" s="1">
        <v>20</v>
      </c>
      <c r="E95" s="5">
        <v>10.13</v>
      </c>
      <c r="F95" s="5">
        <f>D95*E95</f>
        <v>202.60000000000002</v>
      </c>
      <c r="G95" s="122">
        <v>20</v>
      </c>
      <c r="H95" s="20">
        <f>G95*E95</f>
        <v>202.60000000000002</v>
      </c>
      <c r="I95" s="122"/>
      <c r="J95" s="122"/>
      <c r="K95" s="122"/>
    </row>
    <row r="96" spans="1:11" ht="15" outlineLevel="2">
      <c r="A96" s="21" t="s">
        <v>26</v>
      </c>
      <c r="B96" s="21" t="s">
        <v>141</v>
      </c>
      <c r="C96" s="1" t="s">
        <v>144</v>
      </c>
      <c r="D96" s="1">
        <v>4</v>
      </c>
      <c r="E96" s="5">
        <v>580.21</v>
      </c>
      <c r="F96" s="5">
        <f>D96*E96</f>
        <v>2320.84</v>
      </c>
      <c r="G96" s="27"/>
      <c r="H96" s="20">
        <f>G96*E96</f>
        <v>0</v>
      </c>
      <c r="K96" s="5"/>
    </row>
    <row r="97" spans="1:11" ht="15" outlineLevel="2">
      <c r="A97" s="21" t="s">
        <v>26</v>
      </c>
      <c r="B97" s="21" t="s">
        <v>141</v>
      </c>
      <c r="C97" s="1" t="s">
        <v>145</v>
      </c>
      <c r="D97" s="1">
        <v>4</v>
      </c>
      <c r="E97" s="5">
        <v>63.93</v>
      </c>
      <c r="F97" s="5">
        <f>D97*E97</f>
        <v>255.72</v>
      </c>
      <c r="G97" s="27"/>
      <c r="H97" s="20">
        <f>G97*E97</f>
        <v>0</v>
      </c>
      <c r="K97" s="5"/>
    </row>
    <row r="98" spans="3:15" ht="15" outlineLevel="2">
      <c r="C98" s="84"/>
      <c r="F98" s="5">
        <f>E98*D98</f>
        <v>0</v>
      </c>
      <c r="H98" s="20"/>
      <c r="K98" s="5">
        <f>SUM(I98:J98)</f>
        <v>0</v>
      </c>
      <c r="L98" s="10">
        <v>26366.12</v>
      </c>
      <c r="M98" s="10">
        <v>16293.5</v>
      </c>
      <c r="N98" s="10">
        <v>38277.18</v>
      </c>
      <c r="O98" s="10">
        <v>15153.55</v>
      </c>
    </row>
    <row r="99" spans="1:15" s="94" customFormat="1" ht="15" outlineLevel="1">
      <c r="A99" s="88" t="s">
        <v>50</v>
      </c>
      <c r="B99" s="89"/>
      <c r="C99" s="89"/>
      <c r="D99" s="89"/>
      <c r="E99" s="89"/>
      <c r="F99" s="92">
        <f>SUBTOTAL(9,F94:F98)</f>
        <v>5367.320000000001</v>
      </c>
      <c r="G99" s="92"/>
      <c r="H99" s="92">
        <f>SUBTOTAL(9,H94:H98)</f>
        <v>2790.7599999999998</v>
      </c>
      <c r="I99" s="92">
        <f>SUBTOTAL(9,I94:I98)</f>
        <v>0</v>
      </c>
      <c r="J99" s="92">
        <f>SUBTOTAL(9,J94:J98)</f>
        <v>0</v>
      </c>
      <c r="K99" s="92">
        <f>SUBTOTAL(9,K94:K98)</f>
        <v>0</v>
      </c>
      <c r="L99" s="10">
        <f>SUBTOTAL(9,L98:L98)</f>
        <v>26366.12</v>
      </c>
      <c r="M99" s="10">
        <f>SUBTOTAL(9,M98:M98)</f>
        <v>16293.5</v>
      </c>
      <c r="N99" s="10">
        <f>SUBTOTAL(9,N98:N98)</f>
        <v>38277.18</v>
      </c>
      <c r="O99" s="10">
        <f>SUBTOTAL(9,O98:O98)</f>
        <v>15153.55</v>
      </c>
    </row>
    <row r="100" spans="1:11" ht="15" outlineLevel="2">
      <c r="A100" s="22" t="s">
        <v>163</v>
      </c>
      <c r="B100" s="22" t="s">
        <v>165</v>
      </c>
      <c r="C100" s="1" t="s">
        <v>166</v>
      </c>
      <c r="D100" s="1">
        <v>1</v>
      </c>
      <c r="E100" s="5">
        <v>5198</v>
      </c>
      <c r="F100" s="5">
        <f>D100*E100</f>
        <v>5198</v>
      </c>
      <c r="G100" s="122">
        <v>1</v>
      </c>
      <c r="H100" s="122">
        <f>G100*E100</f>
        <v>5198</v>
      </c>
      <c r="I100" s="122"/>
      <c r="J100" s="122"/>
      <c r="K100" s="122"/>
    </row>
    <row r="101" spans="1:15" ht="15" outlineLevel="2">
      <c r="A101" s="22"/>
      <c r="B101" s="21"/>
      <c r="C101" s="22"/>
      <c r="F101" s="5">
        <f>E101*D101</f>
        <v>0</v>
      </c>
      <c r="H101" s="20"/>
      <c r="K101" s="5">
        <f>SUM(I101:J101)</f>
        <v>0</v>
      </c>
      <c r="L101" s="10"/>
      <c r="M101" s="10"/>
      <c r="N101" s="10"/>
      <c r="O101" s="10">
        <v>0</v>
      </c>
    </row>
    <row r="102" spans="1:15" s="94" customFormat="1" ht="15" outlineLevel="1">
      <c r="A102" s="88" t="s">
        <v>164</v>
      </c>
      <c r="B102" s="89"/>
      <c r="C102" s="99"/>
      <c r="D102" s="89"/>
      <c r="E102" s="91"/>
      <c r="F102" s="92">
        <f>SUBTOTAL(9,F100:F101)</f>
        <v>5198</v>
      </c>
      <c r="G102" s="92"/>
      <c r="H102" s="92">
        <f>SUBTOTAL(9,H100:H101)</f>
        <v>5198</v>
      </c>
      <c r="I102" s="92">
        <f>SUBTOTAL(9,I100:I100)</f>
        <v>0</v>
      </c>
      <c r="J102" s="92">
        <f>SUBTOTAL(9,J100:J100)</f>
        <v>0</v>
      </c>
      <c r="K102" s="92">
        <f>SUBTOTAL(9,K100:K100)</f>
        <v>0</v>
      </c>
      <c r="L102" s="10">
        <f>SUBTOTAL(9,L101:L101)</f>
        <v>0</v>
      </c>
      <c r="M102" s="10">
        <f>SUBTOTAL(9,M101:M101)</f>
        <v>0</v>
      </c>
      <c r="N102" s="10">
        <f>SUBTOTAL(9,N101:N101)</f>
        <v>0</v>
      </c>
      <c r="O102" s="10">
        <f>SUBTOTAL(9,O101:O101)</f>
        <v>0</v>
      </c>
    </row>
    <row r="103" spans="1:11" ht="15" outlineLevel="2">
      <c r="A103" s="21" t="s">
        <v>13</v>
      </c>
      <c r="B103" s="22" t="s">
        <v>82</v>
      </c>
      <c r="C103" s="1" t="s">
        <v>146</v>
      </c>
      <c r="D103" s="1">
        <v>12</v>
      </c>
      <c r="E103" s="5">
        <v>920</v>
      </c>
      <c r="F103" s="5">
        <f>D103*E103</f>
        <v>11040</v>
      </c>
      <c r="G103" s="122">
        <v>12</v>
      </c>
      <c r="H103" s="122">
        <f>G103*E103</f>
        <v>11040</v>
      </c>
      <c r="I103" s="122"/>
      <c r="J103" s="122"/>
      <c r="K103" s="122"/>
    </row>
    <row r="104" spans="1:11" ht="15" outlineLevel="2">
      <c r="A104" s="21" t="s">
        <v>13</v>
      </c>
      <c r="B104" s="22" t="s">
        <v>82</v>
      </c>
      <c r="C104" s="1" t="s">
        <v>147</v>
      </c>
      <c r="D104" s="1">
        <v>3</v>
      </c>
      <c r="E104" s="5">
        <v>2097</v>
      </c>
      <c r="F104" s="5">
        <f>D104*E104</f>
        <v>6291</v>
      </c>
      <c r="G104" s="122">
        <v>2</v>
      </c>
      <c r="H104" s="122">
        <f>G104*E104</f>
        <v>4194</v>
      </c>
      <c r="I104" s="122"/>
      <c r="J104" s="122"/>
      <c r="K104" s="122"/>
    </row>
    <row r="105" spans="1:15" ht="15" outlineLevel="2">
      <c r="A105" s="22"/>
      <c r="B105" s="22"/>
      <c r="C105" s="22"/>
      <c r="D105" s="21"/>
      <c r="F105" s="5">
        <f>D105*E105</f>
        <v>0</v>
      </c>
      <c r="H105" s="20"/>
      <c r="K105" s="5">
        <f>SUM(I105:J105)</f>
        <v>0</v>
      </c>
      <c r="L105" s="10">
        <v>4256</v>
      </c>
      <c r="M105" s="10">
        <v>2856</v>
      </c>
      <c r="N105" s="10">
        <v>111188</v>
      </c>
      <c r="O105" s="10">
        <v>8288</v>
      </c>
    </row>
    <row r="106" spans="1:15" s="94" customFormat="1" ht="15" outlineLevel="1">
      <c r="A106" s="97" t="s">
        <v>27</v>
      </c>
      <c r="B106" s="89"/>
      <c r="C106" s="89"/>
      <c r="D106" s="89"/>
      <c r="E106" s="91"/>
      <c r="F106" s="92">
        <f>SUBTOTAL(9,F103:F105)</f>
        <v>17331</v>
      </c>
      <c r="G106" s="92"/>
      <c r="H106" s="92">
        <f>SUBTOTAL(9,H103:H105)</f>
        <v>15234</v>
      </c>
      <c r="I106" s="92">
        <f>SUBTOTAL(9,I103:I105)</f>
        <v>0</v>
      </c>
      <c r="J106" s="92">
        <f>SUBTOTAL(9,J103:J105)</f>
        <v>0</v>
      </c>
      <c r="K106" s="92">
        <f>SUBTOTAL(9,K103:K105)</f>
        <v>0</v>
      </c>
      <c r="L106" s="10">
        <f>SUBTOTAL(9,L105:L105)</f>
        <v>4256</v>
      </c>
      <c r="M106" s="10">
        <f>SUBTOTAL(9,M105:M105)</f>
        <v>2856</v>
      </c>
      <c r="N106" s="10">
        <f>SUBTOTAL(9,N105:N105)</f>
        <v>111188</v>
      </c>
      <c r="O106" s="10">
        <f>SUBTOTAL(9,O105:O105)</f>
        <v>8288</v>
      </c>
    </row>
    <row r="107" spans="1:11" ht="15" outlineLevel="2">
      <c r="A107" s="22" t="s">
        <v>77</v>
      </c>
      <c r="B107" s="22" t="s">
        <v>148</v>
      </c>
      <c r="C107" s="1" t="s">
        <v>149</v>
      </c>
      <c r="D107" s="1">
        <v>1</v>
      </c>
      <c r="E107" s="5">
        <v>1032.44</v>
      </c>
      <c r="F107" s="5">
        <f aca="true" t="shared" si="9" ref="F107:F112">D107*E107</f>
        <v>1032.44</v>
      </c>
      <c r="G107" s="27">
        <v>1</v>
      </c>
      <c r="H107" s="20">
        <f>G107*E107</f>
        <v>1032.44</v>
      </c>
      <c r="K107" s="5"/>
    </row>
    <row r="108" spans="1:11" ht="15" outlineLevel="2">
      <c r="A108" s="22" t="s">
        <v>77</v>
      </c>
      <c r="B108" s="22" t="s">
        <v>148</v>
      </c>
      <c r="C108" s="1" t="s">
        <v>150</v>
      </c>
      <c r="D108" s="1">
        <v>1</v>
      </c>
      <c r="E108" s="5">
        <v>392</v>
      </c>
      <c r="F108" s="5">
        <f t="shared" si="9"/>
        <v>392</v>
      </c>
      <c r="G108" s="27">
        <v>1</v>
      </c>
      <c r="H108" s="20">
        <f>G108*E108</f>
        <v>392</v>
      </c>
      <c r="K108" s="5"/>
    </row>
    <row r="109" spans="1:11" ht="15" outlineLevel="2">
      <c r="A109" s="22" t="s">
        <v>77</v>
      </c>
      <c r="B109" s="22" t="s">
        <v>148</v>
      </c>
      <c r="C109" s="1" t="s">
        <v>151</v>
      </c>
      <c r="D109" s="1">
        <v>1</v>
      </c>
      <c r="E109" s="5">
        <v>265</v>
      </c>
      <c r="F109" s="5">
        <f t="shared" si="9"/>
        <v>265</v>
      </c>
      <c r="G109" s="27">
        <v>1</v>
      </c>
      <c r="H109" s="20">
        <f>G109*E109</f>
        <v>265</v>
      </c>
      <c r="K109" s="5"/>
    </row>
    <row r="110" spans="1:11" ht="15" outlineLevel="2">
      <c r="A110" s="22" t="s">
        <v>77</v>
      </c>
      <c r="B110" s="22" t="s">
        <v>148</v>
      </c>
      <c r="C110" s="1" t="s">
        <v>152</v>
      </c>
      <c r="D110" s="1">
        <v>1</v>
      </c>
      <c r="E110" s="5">
        <v>25</v>
      </c>
      <c r="F110" s="5">
        <f t="shared" si="9"/>
        <v>25</v>
      </c>
      <c r="G110" s="27">
        <v>1</v>
      </c>
      <c r="H110" s="20">
        <f>G110*E110</f>
        <v>25</v>
      </c>
      <c r="K110" s="5"/>
    </row>
    <row r="111" spans="1:11" ht="15" outlineLevel="2">
      <c r="A111" s="22" t="s">
        <v>77</v>
      </c>
      <c r="B111" s="22" t="s">
        <v>148</v>
      </c>
      <c r="C111" s="1" t="s">
        <v>153</v>
      </c>
      <c r="D111" s="1">
        <v>1</v>
      </c>
      <c r="E111" s="5">
        <v>495</v>
      </c>
      <c r="F111" s="5">
        <f t="shared" si="9"/>
        <v>495</v>
      </c>
      <c r="G111" s="27">
        <v>1</v>
      </c>
      <c r="H111" s="20">
        <f>G111*E111</f>
        <v>495</v>
      </c>
      <c r="K111" s="5"/>
    </row>
    <row r="112" spans="3:15" ht="15" outlineLevel="2">
      <c r="C112" s="22"/>
      <c r="D112" s="21"/>
      <c r="F112" s="5">
        <f t="shared" si="9"/>
        <v>0</v>
      </c>
      <c r="H112" s="20"/>
      <c r="K112" s="5">
        <f>SUM(I112:J112)</f>
        <v>0</v>
      </c>
      <c r="L112" s="10">
        <v>2160.01</v>
      </c>
      <c r="M112" s="10">
        <v>2160.01</v>
      </c>
      <c r="N112" s="10">
        <v>2819.84</v>
      </c>
      <c r="O112" s="10">
        <v>1564.9</v>
      </c>
    </row>
    <row r="113" spans="1:15" s="94" customFormat="1" ht="15" outlineLevel="1">
      <c r="A113" s="97" t="s">
        <v>29</v>
      </c>
      <c r="B113" s="89"/>
      <c r="C113" s="89"/>
      <c r="D113" s="89"/>
      <c r="E113" s="91"/>
      <c r="F113" s="92">
        <f>SUBTOTAL(9,F107:F112)</f>
        <v>2209.44</v>
      </c>
      <c r="G113" s="92"/>
      <c r="H113" s="92">
        <f aca="true" t="shared" si="10" ref="H113:O113">SUBTOTAL(9,H107:H112)</f>
        <v>2209.44</v>
      </c>
      <c r="I113" s="92">
        <f t="shared" si="10"/>
        <v>0</v>
      </c>
      <c r="J113" s="92">
        <f t="shared" si="10"/>
        <v>0</v>
      </c>
      <c r="K113" s="92">
        <f t="shared" si="10"/>
        <v>0</v>
      </c>
      <c r="L113" s="10">
        <f>SUBTOTAL(9,L107:L112)</f>
        <v>2160.01</v>
      </c>
      <c r="M113" s="10">
        <f>SUBTOTAL(9,M107:M112)</f>
        <v>2160.01</v>
      </c>
      <c r="N113" s="10">
        <f t="shared" si="10"/>
        <v>2819.84</v>
      </c>
      <c r="O113" s="10">
        <f t="shared" si="10"/>
        <v>1564.9</v>
      </c>
    </row>
    <row r="114" spans="1:11" ht="15" outlineLevel="2">
      <c r="A114" s="21" t="s">
        <v>79</v>
      </c>
      <c r="B114" s="21" t="s">
        <v>154</v>
      </c>
      <c r="C114" s="1" t="s">
        <v>155</v>
      </c>
      <c r="D114" s="1">
        <v>1</v>
      </c>
      <c r="E114" s="5">
        <v>4058</v>
      </c>
      <c r="F114" s="5">
        <f>D114*E114</f>
        <v>4058</v>
      </c>
      <c r="G114" s="27">
        <v>1</v>
      </c>
      <c r="H114" s="20">
        <f>G114*E114</f>
        <v>4058</v>
      </c>
      <c r="K114" s="5"/>
    </row>
    <row r="115" spans="1:11" ht="15" outlineLevel="2">
      <c r="A115" s="21" t="s">
        <v>79</v>
      </c>
      <c r="B115" s="21" t="s">
        <v>154</v>
      </c>
      <c r="C115" s="1" t="s">
        <v>156</v>
      </c>
      <c r="D115" s="1">
        <v>1</v>
      </c>
      <c r="E115" s="5">
        <v>5910.68</v>
      </c>
      <c r="F115" s="5">
        <f>D115*E115</f>
        <v>5910.68</v>
      </c>
      <c r="G115" s="27">
        <v>1</v>
      </c>
      <c r="H115" s="20">
        <f>G115*E115</f>
        <v>5910.68</v>
      </c>
      <c r="K115" s="5"/>
    </row>
    <row r="116" spans="1:11" ht="15" outlineLevel="2">
      <c r="A116" s="21" t="s">
        <v>79</v>
      </c>
      <c r="B116" s="21" t="s">
        <v>154</v>
      </c>
      <c r="C116" s="1" t="s">
        <v>157</v>
      </c>
      <c r="D116" s="1">
        <v>2</v>
      </c>
      <c r="E116" s="5">
        <v>4038.6</v>
      </c>
      <c r="F116" s="5">
        <f>D116*E116</f>
        <v>8077.2</v>
      </c>
      <c r="G116" s="27">
        <v>1</v>
      </c>
      <c r="H116" s="20">
        <f>G116*E116</f>
        <v>4038.6</v>
      </c>
      <c r="K116" s="5"/>
    </row>
    <row r="117" spans="1:11" ht="15" outlineLevel="2">
      <c r="A117" s="21" t="s">
        <v>79</v>
      </c>
      <c r="B117" s="21" t="s">
        <v>154</v>
      </c>
      <c r="C117" s="1" t="s">
        <v>158</v>
      </c>
      <c r="D117" s="1">
        <v>2</v>
      </c>
      <c r="E117" s="5">
        <v>6580.05</v>
      </c>
      <c r="F117" s="5">
        <f>D117*E117</f>
        <v>13160.1</v>
      </c>
      <c r="G117" s="27">
        <v>1</v>
      </c>
      <c r="H117" s="20">
        <f>G117*E117</f>
        <v>6580.05</v>
      </c>
      <c r="K117" s="5"/>
    </row>
    <row r="118" spans="1:15" ht="15" outlineLevel="2">
      <c r="A118" s="82"/>
      <c r="H118" s="20"/>
      <c r="K118" s="5"/>
      <c r="L118" s="10">
        <v>63293.48</v>
      </c>
      <c r="M118" s="10">
        <v>6444.48</v>
      </c>
      <c r="N118" s="10">
        <v>0</v>
      </c>
      <c r="O118" s="10">
        <v>0</v>
      </c>
    </row>
    <row r="119" spans="1:15" s="94" customFormat="1" ht="15" outlineLevel="1">
      <c r="A119" s="97" t="s">
        <v>28</v>
      </c>
      <c r="B119" s="89"/>
      <c r="C119" s="89"/>
      <c r="D119" s="89"/>
      <c r="E119" s="91"/>
      <c r="F119" s="92">
        <f>SUBTOTAL(9,F114:F118)</f>
        <v>31205.980000000003</v>
      </c>
      <c r="G119" s="92"/>
      <c r="H119" s="92">
        <f>SUBTOTAL(9,H114:H118)</f>
        <v>20587.33</v>
      </c>
      <c r="I119" s="92">
        <f>SUBTOTAL(9,I114:I118)</f>
        <v>0</v>
      </c>
      <c r="J119" s="92">
        <f>SUBTOTAL(9,J114:J118)</f>
        <v>0</v>
      </c>
      <c r="K119" s="92">
        <f>SUBTOTAL(9,K114:K118)</f>
        <v>0</v>
      </c>
      <c r="L119" s="10">
        <f>SUBTOTAL(9,L118:L118)</f>
        <v>63293.48</v>
      </c>
      <c r="M119" s="10">
        <f>SUBTOTAL(9,M118:M118)</f>
        <v>6444.48</v>
      </c>
      <c r="N119" s="10">
        <f>SUBTOTAL(9,N118:N118)</f>
        <v>0</v>
      </c>
      <c r="O119" s="10">
        <f>SUBTOTAL(9,O118:O118)</f>
        <v>0</v>
      </c>
    </row>
    <row r="120" spans="1:11" ht="15" outlineLevel="2">
      <c r="A120" s="21" t="s">
        <v>14</v>
      </c>
      <c r="B120" s="21" t="s">
        <v>74</v>
      </c>
      <c r="C120" s="1" t="s">
        <v>159</v>
      </c>
      <c r="D120" s="1">
        <v>1</v>
      </c>
      <c r="E120" s="5">
        <v>450</v>
      </c>
      <c r="F120" s="5">
        <f>D120*E120</f>
        <v>450</v>
      </c>
      <c r="G120" s="27">
        <v>1</v>
      </c>
      <c r="H120" s="20">
        <f>G120*E120</f>
        <v>450</v>
      </c>
      <c r="K120" s="5"/>
    </row>
    <row r="121" spans="1:11" ht="15" outlineLevel="2">
      <c r="A121" s="21" t="s">
        <v>14</v>
      </c>
      <c r="B121" s="21" t="s">
        <v>74</v>
      </c>
      <c r="C121" s="1" t="s">
        <v>160</v>
      </c>
      <c r="D121" s="1">
        <v>2</v>
      </c>
      <c r="E121" s="5">
        <v>251</v>
      </c>
      <c r="F121" s="5">
        <f>D121*E121</f>
        <v>502</v>
      </c>
      <c r="G121" s="27">
        <v>1</v>
      </c>
      <c r="H121" s="20">
        <f>G121*E121</f>
        <v>251</v>
      </c>
      <c r="K121" s="5"/>
    </row>
    <row r="122" spans="1:11" ht="15" outlineLevel="2">
      <c r="A122" s="21" t="s">
        <v>14</v>
      </c>
      <c r="B122" s="21" t="s">
        <v>74</v>
      </c>
      <c r="C122" s="1" t="s">
        <v>161</v>
      </c>
      <c r="D122" s="1">
        <v>1</v>
      </c>
      <c r="E122" s="5">
        <v>761</v>
      </c>
      <c r="F122" s="5">
        <f>D122*E122</f>
        <v>761</v>
      </c>
      <c r="G122" s="27">
        <v>1</v>
      </c>
      <c r="H122" s="20">
        <f>G122*E122</f>
        <v>761</v>
      </c>
      <c r="K122" s="5"/>
    </row>
    <row r="123" spans="1:11" ht="15" outlineLevel="2">
      <c r="A123" s="21" t="s">
        <v>14</v>
      </c>
      <c r="B123" s="21" t="s">
        <v>74</v>
      </c>
      <c r="C123" s="1" t="s">
        <v>162</v>
      </c>
      <c r="D123" s="1">
        <v>1</v>
      </c>
      <c r="E123" s="5">
        <v>2618</v>
      </c>
      <c r="F123" s="5">
        <f>D123*E123</f>
        <v>2618</v>
      </c>
      <c r="G123" s="27">
        <v>1</v>
      </c>
      <c r="H123" s="20">
        <f>G123*E123</f>
        <v>2618</v>
      </c>
      <c r="K123" s="5"/>
    </row>
    <row r="124" spans="1:15" ht="15" outlineLevel="2">
      <c r="A124" s="82"/>
      <c r="C124" s="22"/>
      <c r="D124" s="21"/>
      <c r="F124" s="5">
        <f>D124*E124</f>
        <v>0</v>
      </c>
      <c r="G124" s="27"/>
      <c r="H124" s="20">
        <f>G124*E124</f>
        <v>0</v>
      </c>
      <c r="K124" s="5">
        <f>SUM(I124:J124)</f>
        <v>0</v>
      </c>
      <c r="L124" s="10">
        <v>14918</v>
      </c>
      <c r="M124" s="10">
        <v>3489</v>
      </c>
      <c r="N124" s="10">
        <v>29335</v>
      </c>
      <c r="O124" s="10">
        <v>450</v>
      </c>
    </row>
    <row r="125" spans="1:15" s="94" customFormat="1" ht="15" outlineLevel="1">
      <c r="A125" s="88" t="s">
        <v>51</v>
      </c>
      <c r="B125" s="89"/>
      <c r="C125" s="89"/>
      <c r="D125" s="89"/>
      <c r="E125" s="91"/>
      <c r="F125" s="92">
        <f>SUBTOTAL(9,F120:F124)</f>
        <v>4331</v>
      </c>
      <c r="G125" s="92"/>
      <c r="H125" s="92">
        <f>SUBTOTAL(9,H120:H124)</f>
        <v>4080</v>
      </c>
      <c r="I125" s="92">
        <f>SUBTOTAL(9,I120:I124)</f>
        <v>0</v>
      </c>
      <c r="J125" s="92">
        <f>SUBTOTAL(9,J120:J124)</f>
        <v>0</v>
      </c>
      <c r="K125" s="92">
        <f>SUBTOTAL(9,K120:K124)</f>
        <v>0</v>
      </c>
      <c r="L125" s="10">
        <f>SUBTOTAL(9,L124:L124)</f>
        <v>14918</v>
      </c>
      <c r="M125" s="10">
        <f>SUBTOTAL(9,M124:M124)</f>
        <v>3489</v>
      </c>
      <c r="N125" s="10">
        <f>SUBTOTAL(9,N124:N124)</f>
        <v>29335</v>
      </c>
      <c r="O125" s="10">
        <f>SUBTOTAL(9,O124:O124)</f>
        <v>450</v>
      </c>
    </row>
    <row r="126" spans="1:15" ht="15.75" thickBot="1">
      <c r="A126" s="18"/>
      <c r="C126" s="14" t="s">
        <v>32</v>
      </c>
      <c r="F126" s="81">
        <f>SUBTOTAL(9,F8:F125)</f>
        <v>621036.2799999999</v>
      </c>
      <c r="G126" s="13"/>
      <c r="H126" s="5">
        <f>SUBTOTAL(9,H5:H125)</f>
        <v>300252.87999999995</v>
      </c>
      <c r="I126" s="5">
        <f>SUBTOTAL(9,I8:I124)</f>
        <v>0</v>
      </c>
      <c r="J126" s="5">
        <f>SUBTOTAL(9,J8:J123)</f>
        <v>0</v>
      </c>
      <c r="K126" s="5">
        <f>SUBTOTAL(9,K8:K123)</f>
        <v>0</v>
      </c>
      <c r="L126" s="98">
        <f>SUBTOTAL(9,L10:L125)</f>
        <v>831805.77</v>
      </c>
      <c r="M126" s="98">
        <f>SUBTOTAL(9,M10:M125)</f>
        <v>397012.81</v>
      </c>
      <c r="N126" s="98">
        <f>SUBTOTAL(9,N8:N125)</f>
        <v>905902.27</v>
      </c>
      <c r="O126" s="98">
        <f>SUBTOTAL(9,O8:O125)</f>
        <v>376059.01</v>
      </c>
    </row>
    <row r="127" ht="15.75" thickTop="1"/>
    <row r="128" spans="3:11" ht="15">
      <c r="C128" s="14" t="s">
        <v>15</v>
      </c>
      <c r="D128" s="15"/>
      <c r="F128" s="81">
        <f>SUM(I128:J128)</f>
        <v>300000</v>
      </c>
      <c r="G128" s="13"/>
      <c r="H128" s="13">
        <f>H126</f>
        <v>300252.87999999995</v>
      </c>
      <c r="I128" s="27">
        <v>200000</v>
      </c>
      <c r="J128" s="27">
        <v>100000</v>
      </c>
      <c r="K128" s="5">
        <f>F128</f>
        <v>300000</v>
      </c>
    </row>
    <row r="129" ht="15">
      <c r="C129" s="8"/>
    </row>
    <row r="130" spans="3:15" ht="15">
      <c r="C130" s="14" t="s">
        <v>16</v>
      </c>
      <c r="D130" s="15"/>
      <c r="F130" s="83">
        <f>F128-F126</f>
        <v>-321036.2799999999</v>
      </c>
      <c r="G130" s="13"/>
      <c r="H130" s="16">
        <f>F128-H128</f>
        <v>-252.87999999994645</v>
      </c>
      <c r="I130" s="27">
        <f>I128-I126</f>
        <v>200000</v>
      </c>
      <c r="J130" s="27">
        <f>J128-J126</f>
        <v>100000</v>
      </c>
      <c r="K130" s="2">
        <f>K128-K126</f>
        <v>300000</v>
      </c>
      <c r="L130" s="3"/>
      <c r="M130" s="3"/>
      <c r="N130" s="3"/>
      <c r="O130" s="3"/>
    </row>
    <row r="131" spans="1:15" ht="15">
      <c r="A131" s="22"/>
      <c r="C131" s="14"/>
      <c r="D131" s="15"/>
      <c r="G131" s="13"/>
      <c r="H131" s="16"/>
      <c r="L131" s="3"/>
      <c r="M131" s="3"/>
      <c r="N131" s="3"/>
      <c r="O131" s="3"/>
    </row>
    <row r="132" spans="1:6" ht="15">
      <c r="A132" s="114"/>
      <c r="B132" s="114"/>
      <c r="C132" s="114"/>
      <c r="D132" s="115"/>
      <c r="E132" s="116"/>
      <c r="F132" s="117"/>
    </row>
    <row r="133" spans="1:6" ht="15">
      <c r="A133" s="114"/>
      <c r="B133" s="114"/>
      <c r="C133" s="114"/>
      <c r="D133" s="115"/>
      <c r="E133" s="116"/>
      <c r="F133" s="117"/>
    </row>
    <row r="134" spans="1:6" ht="15">
      <c r="A134" s="114"/>
      <c r="B134" s="114"/>
      <c r="C134" s="114"/>
      <c r="D134" s="115"/>
      <c r="E134" s="116"/>
      <c r="F134" s="117"/>
    </row>
    <row r="135" spans="1:15" ht="15">
      <c r="A135" s="114"/>
      <c r="B135" s="114"/>
      <c r="C135" s="114"/>
      <c r="D135" s="115"/>
      <c r="E135" s="116"/>
      <c r="F135" s="117"/>
      <c r="L135" s="3"/>
      <c r="M135" s="3"/>
      <c r="N135" s="3"/>
      <c r="O135" s="3"/>
    </row>
    <row r="136" spans="1:6" ht="15">
      <c r="A136" s="114"/>
      <c r="B136" s="114"/>
      <c r="C136" s="114"/>
      <c r="D136" s="115"/>
      <c r="E136" s="116"/>
      <c r="F136" s="117"/>
    </row>
    <row r="137" spans="1:6" ht="15">
      <c r="A137" s="114"/>
      <c r="B137" s="114"/>
      <c r="C137" s="114"/>
      <c r="D137" s="115"/>
      <c r="E137" s="116"/>
      <c r="F137" s="117"/>
    </row>
    <row r="138" spans="1:6" ht="15">
      <c r="A138" s="114"/>
      <c r="B138" s="114"/>
      <c r="C138" s="114"/>
      <c r="D138" s="115"/>
      <c r="E138" s="116"/>
      <c r="F138" s="117"/>
    </row>
    <row r="139" spans="1:6" ht="15">
      <c r="A139" s="114"/>
      <c r="B139" s="114"/>
      <c r="C139" s="114"/>
      <c r="D139" s="115"/>
      <c r="E139" s="117"/>
      <c r="F139" s="117"/>
    </row>
  </sheetData>
  <sheetProtection/>
  <mergeCells count="3">
    <mergeCell ref="G52:K52"/>
    <mergeCell ref="N3:O3"/>
    <mergeCell ref="L3:M3"/>
  </mergeCells>
  <printOptions gridLines="1"/>
  <pageMargins left="0.25" right="0.25" top="0.5" bottom="0.5" header="0.5" footer="0.25"/>
  <pageSetup fitToHeight="4" horizontalDpi="600" verticalDpi="600" orientation="landscape" scale="60" r:id="rId1"/>
  <rowBreaks count="1" manualBreakCount="1"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5.75"/>
  <cols>
    <col min="1" max="1" width="26.00390625" style="55" customWidth="1"/>
    <col min="2" max="2" width="10.75390625" style="74" customWidth="1"/>
    <col min="3" max="3" width="14.875" style="0" bestFit="1" customWidth="1"/>
    <col min="4" max="4" width="13.25390625" style="0" customWidth="1"/>
    <col min="5" max="5" width="15.50390625" style="43" customWidth="1"/>
    <col min="6" max="6" width="9.875" style="44" bestFit="1" customWidth="1"/>
    <col min="7" max="7" width="11.375" style="74" customWidth="1"/>
    <col min="8" max="8" width="12.50390625" style="0" hidden="1" customWidth="1"/>
    <col min="9" max="9" width="10.875" style="105" bestFit="1" customWidth="1"/>
  </cols>
  <sheetData>
    <row r="1" spans="1:9" ht="15.75" thickBot="1">
      <c r="A1" s="127" t="s">
        <v>170</v>
      </c>
      <c r="B1" s="128"/>
      <c r="C1" s="128"/>
      <c r="D1" s="128"/>
      <c r="E1" s="128"/>
      <c r="F1" s="128"/>
      <c r="G1" s="128"/>
      <c r="H1" s="28"/>
      <c r="I1" s="103"/>
    </row>
    <row r="2" spans="1:9" s="34" customFormat="1" ht="15">
      <c r="A2" s="29"/>
      <c r="B2" s="30" t="s">
        <v>38</v>
      </c>
      <c r="C2" s="31" t="s">
        <v>39</v>
      </c>
      <c r="D2" s="31" t="s">
        <v>40</v>
      </c>
      <c r="E2" s="32" t="s">
        <v>41</v>
      </c>
      <c r="F2" s="33" t="s">
        <v>8</v>
      </c>
      <c r="G2" s="33" t="s">
        <v>42</v>
      </c>
      <c r="I2" s="104"/>
    </row>
    <row r="3" spans="1:9" s="34" customFormat="1" ht="15">
      <c r="A3" s="35" t="s">
        <v>12</v>
      </c>
      <c r="B3" s="36"/>
      <c r="C3" s="37"/>
      <c r="D3" s="37"/>
      <c r="E3" s="38"/>
      <c r="F3" s="39"/>
      <c r="G3" s="40"/>
      <c r="I3" s="104"/>
    </row>
    <row r="4" spans="1:9" ht="15">
      <c r="A4" s="41"/>
      <c r="B4" s="42"/>
      <c r="F4" s="101"/>
      <c r="G4" s="111"/>
      <c r="I4" s="106"/>
    </row>
    <row r="5" spans="1:9" s="34" customFormat="1" ht="15.75" thickBot="1">
      <c r="A5" s="41"/>
      <c r="B5" s="42"/>
      <c r="C5"/>
      <c r="D5"/>
      <c r="E5" s="43"/>
      <c r="F5" s="52"/>
      <c r="G5" s="112"/>
      <c r="I5" s="104"/>
    </row>
    <row r="6" spans="1:9" s="34" customFormat="1" ht="16.5" thickBot="1" thickTop="1">
      <c r="A6" s="45"/>
      <c r="B6" s="46"/>
      <c r="C6" s="37"/>
      <c r="D6" s="37"/>
      <c r="E6" s="38"/>
      <c r="F6" s="44">
        <f>SUM(F4:F5)</f>
        <v>0</v>
      </c>
      <c r="G6" s="47">
        <f>B3-F6</f>
        <v>0</v>
      </c>
      <c r="I6" s="104"/>
    </row>
    <row r="7" spans="1:9" s="34" customFormat="1" ht="15">
      <c r="A7" s="35" t="s">
        <v>78</v>
      </c>
      <c r="B7" s="36"/>
      <c r="C7" s="37"/>
      <c r="D7" s="37"/>
      <c r="E7" s="38"/>
      <c r="F7" s="39"/>
      <c r="G7" s="40"/>
      <c r="I7" s="104"/>
    </row>
    <row r="8" spans="1:9" ht="15">
      <c r="A8" s="41"/>
      <c r="B8" s="42"/>
      <c r="F8" s="101"/>
      <c r="G8" s="111"/>
      <c r="I8" s="106"/>
    </row>
    <row r="9" spans="1:9" s="34" customFormat="1" ht="15.75" thickBot="1">
      <c r="A9" s="41"/>
      <c r="B9" s="42"/>
      <c r="C9"/>
      <c r="D9"/>
      <c r="E9" s="43"/>
      <c r="F9" s="52"/>
      <c r="G9" s="112"/>
      <c r="I9" s="104"/>
    </row>
    <row r="10" spans="1:9" s="34" customFormat="1" ht="16.5" thickBot="1" thickTop="1">
      <c r="A10" s="45"/>
      <c r="B10" s="46"/>
      <c r="C10" s="37"/>
      <c r="D10" s="37"/>
      <c r="E10" s="38"/>
      <c r="F10" s="44">
        <f>SUM(F8:F9)</f>
        <v>0</v>
      </c>
      <c r="G10" s="47">
        <f>B7-F10</f>
        <v>0</v>
      </c>
      <c r="I10" s="104"/>
    </row>
    <row r="11" spans="1:9" s="34" customFormat="1" ht="15">
      <c r="A11" s="48" t="s">
        <v>30</v>
      </c>
      <c r="B11" s="49"/>
      <c r="C11" s="37"/>
      <c r="D11" s="37"/>
      <c r="E11" s="38"/>
      <c r="F11" s="39"/>
      <c r="G11" s="40"/>
      <c r="I11" s="104"/>
    </row>
    <row r="12" spans="1:9" s="34" customFormat="1" ht="15">
      <c r="A12" s="41"/>
      <c r="B12" s="42"/>
      <c r="C12"/>
      <c r="D12"/>
      <c r="E12" s="43"/>
      <c r="F12" s="101"/>
      <c r="G12" s="113"/>
      <c r="H12" s="113"/>
      <c r="I12" s="104"/>
    </row>
    <row r="13" spans="1:9" s="34" customFormat="1" ht="15">
      <c r="A13" s="41"/>
      <c r="B13" s="42"/>
      <c r="C13"/>
      <c r="D13"/>
      <c r="E13" s="43"/>
      <c r="F13" s="101"/>
      <c r="G13" s="113"/>
      <c r="H13" s="113"/>
      <c r="I13" s="104"/>
    </row>
    <row r="14" spans="1:9" s="34" customFormat="1" ht="15">
      <c r="A14" s="41"/>
      <c r="B14" s="42"/>
      <c r="C14"/>
      <c r="D14"/>
      <c r="E14" s="43"/>
      <c r="F14" s="101"/>
      <c r="G14" s="113"/>
      <c r="H14" s="113">
        <f>36416.16+16184.96+48554.88</f>
        <v>101156</v>
      </c>
      <c r="I14" s="104"/>
    </row>
    <row r="15" spans="1:9" s="34" customFormat="1" ht="15.75" thickBot="1">
      <c r="A15" s="53"/>
      <c r="B15" s="42"/>
      <c r="C15"/>
      <c r="D15"/>
      <c r="E15" s="43"/>
      <c r="F15" s="52"/>
      <c r="G15" s="112"/>
      <c r="I15" s="104"/>
    </row>
    <row r="16" spans="1:9" s="34" customFormat="1" ht="16.5" thickBot="1" thickTop="1">
      <c r="A16" s="45"/>
      <c r="B16" s="46"/>
      <c r="C16" s="37"/>
      <c r="D16" s="37"/>
      <c r="E16" s="38"/>
      <c r="F16" s="44">
        <f>SUM(F12:F15)</f>
        <v>0</v>
      </c>
      <c r="G16" s="47">
        <f>B11-F16</f>
        <v>0</v>
      </c>
      <c r="I16" s="104"/>
    </row>
    <row r="17" spans="1:10" ht="15">
      <c r="A17" s="48" t="s">
        <v>43</v>
      </c>
      <c r="B17" s="49"/>
      <c r="G17" s="56"/>
      <c r="H17" s="50"/>
      <c r="J17" s="51"/>
    </row>
    <row r="18" spans="1:9" ht="15">
      <c r="A18" s="41"/>
      <c r="B18" s="42"/>
      <c r="F18" s="101"/>
      <c r="G18" s="102"/>
      <c r="I18" s="106"/>
    </row>
    <row r="19" spans="1:9" ht="15">
      <c r="A19" s="41"/>
      <c r="B19" s="42"/>
      <c r="F19" s="101"/>
      <c r="G19" s="102"/>
      <c r="I19" s="104"/>
    </row>
    <row r="20" spans="1:9" ht="15">
      <c r="A20" s="78"/>
      <c r="B20" s="42"/>
      <c r="C20" s="76"/>
      <c r="D20" s="76"/>
      <c r="E20" s="77"/>
      <c r="F20" s="101"/>
      <c r="G20" s="102"/>
      <c r="I20" s="104"/>
    </row>
    <row r="21" spans="1:9" ht="15">
      <c r="A21" s="78"/>
      <c r="B21" s="42"/>
      <c r="C21" s="76"/>
      <c r="D21" s="76"/>
      <c r="E21" s="77"/>
      <c r="F21" s="101"/>
      <c r="G21" s="102"/>
      <c r="I21" s="104"/>
    </row>
    <row r="22" spans="1:10" ht="15.75" thickBot="1">
      <c r="A22" s="78"/>
      <c r="B22" s="42"/>
      <c r="C22" s="76"/>
      <c r="D22" s="76"/>
      <c r="E22" s="77"/>
      <c r="F22" s="52"/>
      <c r="G22" s="80"/>
      <c r="H22" s="50"/>
      <c r="J22" s="51"/>
    </row>
    <row r="23" spans="1:10" ht="16.5" thickBot="1" thickTop="1">
      <c r="A23" s="45"/>
      <c r="B23" s="54"/>
      <c r="F23" s="44">
        <f>SUM(F18:F22)</f>
        <v>0</v>
      </c>
      <c r="G23" s="47">
        <f>B17-F23</f>
        <v>0</v>
      </c>
      <c r="H23" s="50"/>
      <c r="J23" s="51"/>
    </row>
    <row r="24" spans="1:10" ht="15">
      <c r="A24" s="48" t="s">
        <v>68</v>
      </c>
      <c r="B24" s="49"/>
      <c r="G24" s="56"/>
      <c r="H24" s="50"/>
      <c r="J24" s="51"/>
    </row>
    <row r="25" spans="1:10" ht="15.75" thickBot="1">
      <c r="A25" s="78"/>
      <c r="B25" s="42"/>
      <c r="C25" s="76"/>
      <c r="D25" s="76"/>
      <c r="E25" s="77"/>
      <c r="F25" s="52"/>
      <c r="G25" s="80"/>
      <c r="H25" s="50"/>
      <c r="J25" s="51"/>
    </row>
    <row r="26" spans="1:10" ht="16.5" thickBot="1" thickTop="1">
      <c r="A26" s="45"/>
      <c r="B26" s="54"/>
      <c r="F26" s="44">
        <f>SUM(F25:F25)</f>
        <v>0</v>
      </c>
      <c r="G26" s="47">
        <f>B24-F26</f>
        <v>0</v>
      </c>
      <c r="H26" s="50"/>
      <c r="J26" s="51"/>
    </row>
    <row r="27" spans="1:10" ht="15">
      <c r="A27" s="48" t="s">
        <v>44</v>
      </c>
      <c r="B27" s="49"/>
      <c r="G27" s="56"/>
      <c r="H27" s="50"/>
      <c r="J27" s="51"/>
    </row>
    <row r="28" spans="1:9" ht="15">
      <c r="A28" s="41"/>
      <c r="B28" s="42"/>
      <c r="F28" s="101"/>
      <c r="G28" s="102"/>
      <c r="I28" s="104"/>
    </row>
    <row r="29" spans="1:9" ht="15">
      <c r="A29" s="41"/>
      <c r="B29" s="42"/>
      <c r="F29" s="101"/>
      <c r="G29" s="102"/>
      <c r="I29" s="104"/>
    </row>
    <row r="30" spans="1:10" ht="15.75" thickBot="1">
      <c r="A30" s="53"/>
      <c r="B30" s="54"/>
      <c r="F30" s="52"/>
      <c r="G30" s="80"/>
      <c r="H30" s="50"/>
      <c r="J30" s="51"/>
    </row>
    <row r="31" spans="1:10" ht="16.5" thickBot="1" thickTop="1">
      <c r="A31" s="45"/>
      <c r="B31" s="54"/>
      <c r="F31" s="44">
        <f>SUM(F28:F30)</f>
        <v>0</v>
      </c>
      <c r="G31" s="47">
        <f>B27-F31</f>
        <v>0</v>
      </c>
      <c r="H31" s="50"/>
      <c r="J31" s="51"/>
    </row>
    <row r="32" spans="1:10" ht="15">
      <c r="A32" s="48" t="s">
        <v>71</v>
      </c>
      <c r="B32" s="49"/>
      <c r="G32" s="56"/>
      <c r="H32" s="50"/>
      <c r="J32" s="51"/>
    </row>
    <row r="33" spans="1:10" ht="15">
      <c r="A33" s="78"/>
      <c r="B33" s="42"/>
      <c r="C33" s="76"/>
      <c r="D33" s="76"/>
      <c r="E33" s="77"/>
      <c r="F33" s="101"/>
      <c r="G33" s="56"/>
      <c r="H33" s="50"/>
      <c r="J33" s="51"/>
    </row>
    <row r="34" spans="1:10" ht="15">
      <c r="A34" s="78"/>
      <c r="B34" s="42"/>
      <c r="C34" s="76"/>
      <c r="D34" s="76"/>
      <c r="E34" s="77"/>
      <c r="F34" s="101"/>
      <c r="G34" s="56"/>
      <c r="H34" s="50"/>
      <c r="J34" s="51"/>
    </row>
    <row r="35" spans="1:10" ht="15">
      <c r="A35" s="78"/>
      <c r="B35" s="42"/>
      <c r="C35" s="76"/>
      <c r="D35" s="76"/>
      <c r="E35" s="77"/>
      <c r="F35" s="101"/>
      <c r="G35" s="56"/>
      <c r="H35" s="50"/>
      <c r="J35" s="51"/>
    </row>
    <row r="36" spans="1:10" ht="15.75" thickBot="1">
      <c r="A36" s="78"/>
      <c r="B36" s="42"/>
      <c r="C36" s="76"/>
      <c r="D36" s="76"/>
      <c r="E36" s="77"/>
      <c r="F36" s="52"/>
      <c r="G36" s="80"/>
      <c r="H36" s="50"/>
      <c r="J36" s="51"/>
    </row>
    <row r="37" spans="1:10" ht="16.5" thickBot="1" thickTop="1">
      <c r="A37" s="45"/>
      <c r="B37" s="54"/>
      <c r="F37" s="44">
        <f>SUM(F33:F36)</f>
        <v>0</v>
      </c>
      <c r="G37" s="47">
        <f>B32-F37</f>
        <v>0</v>
      </c>
      <c r="H37" s="50"/>
      <c r="J37" s="109"/>
    </row>
    <row r="38" spans="1:10" ht="15">
      <c r="A38" s="48" t="s">
        <v>54</v>
      </c>
      <c r="B38" s="49"/>
      <c r="G38" s="56"/>
      <c r="J38" s="76"/>
    </row>
    <row r="39" spans="1:10" ht="15">
      <c r="A39" s="41"/>
      <c r="B39" s="42"/>
      <c r="F39" s="101"/>
      <c r="G39" s="102"/>
      <c r="I39" s="104"/>
      <c r="J39" s="76"/>
    </row>
    <row r="40" spans="1:10" ht="15">
      <c r="A40" s="41"/>
      <c r="B40" s="42"/>
      <c r="F40" s="101"/>
      <c r="G40" s="102"/>
      <c r="I40" s="104"/>
      <c r="J40" s="76"/>
    </row>
    <row r="41" spans="1:10" ht="15">
      <c r="A41" s="78"/>
      <c r="B41" s="42"/>
      <c r="C41" s="76"/>
      <c r="D41" s="76"/>
      <c r="E41" s="77"/>
      <c r="F41" s="101"/>
      <c r="G41" s="102"/>
      <c r="I41" s="104"/>
      <c r="J41" s="76"/>
    </row>
    <row r="42" spans="1:10" ht="15">
      <c r="A42" s="41"/>
      <c r="B42" s="42"/>
      <c r="C42" s="119"/>
      <c r="D42" s="76"/>
      <c r="E42" s="77"/>
      <c r="F42" s="101"/>
      <c r="G42" s="102"/>
      <c r="I42" s="104"/>
      <c r="J42" s="76"/>
    </row>
    <row r="43" spans="1:10" ht="15">
      <c r="A43" s="41"/>
      <c r="B43" s="42"/>
      <c r="C43" s="119"/>
      <c r="D43" s="76"/>
      <c r="E43" s="77"/>
      <c r="F43" s="101"/>
      <c r="G43" s="102"/>
      <c r="I43" s="104"/>
      <c r="J43" s="76"/>
    </row>
    <row r="44" spans="1:10" ht="15.75" thickBot="1">
      <c r="A44" s="53"/>
      <c r="B44" s="54"/>
      <c r="C44" s="58"/>
      <c r="D44" s="58"/>
      <c r="F44" s="52"/>
      <c r="G44" s="108"/>
      <c r="J44" s="76"/>
    </row>
    <row r="45" spans="1:7" ht="16.5" thickBot="1" thickTop="1">
      <c r="A45" s="45"/>
      <c r="B45" s="54"/>
      <c r="F45" s="44">
        <f>SUM(F39:F44)</f>
        <v>0</v>
      </c>
      <c r="G45" s="47">
        <f>B38-F45</f>
        <v>0</v>
      </c>
    </row>
    <row r="46" spans="1:7" ht="15">
      <c r="A46" s="75" t="s">
        <v>33</v>
      </c>
      <c r="B46" s="49"/>
      <c r="G46" s="56"/>
    </row>
    <row r="47" spans="1:9" ht="15">
      <c r="A47" s="41"/>
      <c r="B47" s="42"/>
      <c r="F47" s="101"/>
      <c r="G47" s="102"/>
      <c r="I47" s="106"/>
    </row>
    <row r="48" spans="1:9" ht="15">
      <c r="A48" s="41"/>
      <c r="B48" s="42"/>
      <c r="F48" s="101"/>
      <c r="G48" s="102"/>
      <c r="I48" s="104"/>
    </row>
    <row r="49" spans="1:7" ht="15.75" thickBot="1">
      <c r="A49" s="53"/>
      <c r="B49" s="54"/>
      <c r="C49" s="58"/>
      <c r="D49" s="58"/>
      <c r="F49" s="52"/>
      <c r="G49" s="80"/>
    </row>
    <row r="50" spans="1:7" ht="16.5" thickBot="1" thickTop="1">
      <c r="A50" s="45"/>
      <c r="B50" s="54"/>
      <c r="F50" s="44">
        <f>SUM(F47:F49)</f>
        <v>0</v>
      </c>
      <c r="G50" s="47">
        <f>B46-F50</f>
        <v>0</v>
      </c>
    </row>
    <row r="51" spans="1:10" ht="15">
      <c r="A51" s="48" t="s">
        <v>45</v>
      </c>
      <c r="B51" s="49"/>
      <c r="G51" s="56"/>
      <c r="H51" s="50"/>
      <c r="J51" s="51"/>
    </row>
    <row r="52" spans="1:9" ht="15">
      <c r="A52" s="41"/>
      <c r="B52" s="42"/>
      <c r="F52" s="101"/>
      <c r="G52" s="102"/>
      <c r="I52" s="104"/>
    </row>
    <row r="53" spans="1:9" ht="15">
      <c r="A53" s="78"/>
      <c r="B53" s="42"/>
      <c r="C53" s="76"/>
      <c r="D53" s="76"/>
      <c r="E53" s="77"/>
      <c r="F53" s="101"/>
      <c r="G53" s="102"/>
      <c r="I53" s="104"/>
    </row>
    <row r="54" spans="1:10" ht="15.75" thickBot="1">
      <c r="A54" s="53"/>
      <c r="B54" s="54"/>
      <c r="F54" s="52"/>
      <c r="G54" s="56"/>
      <c r="H54" s="50"/>
      <c r="J54" s="51"/>
    </row>
    <row r="55" spans="1:10" ht="16.5" thickBot="1" thickTop="1">
      <c r="A55" s="45"/>
      <c r="B55" s="54"/>
      <c r="F55" s="44">
        <f>SUM(F52:F54)</f>
        <v>0</v>
      </c>
      <c r="G55" s="47">
        <f>B51-F55</f>
        <v>0</v>
      </c>
      <c r="H55" s="50"/>
      <c r="J55" s="51"/>
    </row>
    <row r="56" spans="1:10" ht="15">
      <c r="A56" s="48" t="s">
        <v>22</v>
      </c>
      <c r="B56" s="49"/>
      <c r="G56" s="56"/>
      <c r="H56" s="50"/>
      <c r="J56" s="51"/>
    </row>
    <row r="57" spans="1:10" ht="15.75" thickBot="1">
      <c r="A57" s="53"/>
      <c r="B57" s="54"/>
      <c r="F57" s="52"/>
      <c r="G57" s="57"/>
      <c r="H57" s="50"/>
      <c r="J57" s="51"/>
    </row>
    <row r="58" spans="1:10" ht="14.25" customHeight="1" thickBot="1" thickTop="1">
      <c r="A58" s="45"/>
      <c r="B58" s="54"/>
      <c r="F58" s="44">
        <f>SUM(F57:F57)</f>
        <v>0</v>
      </c>
      <c r="G58" s="47">
        <f>B56-F58</f>
        <v>0</v>
      </c>
      <c r="H58" s="50"/>
      <c r="J58" s="51"/>
    </row>
    <row r="59" spans="1:7" ht="15">
      <c r="A59" s="48" t="s">
        <v>55</v>
      </c>
      <c r="B59" s="49"/>
      <c r="G59" s="56"/>
    </row>
    <row r="60" spans="1:7" ht="15.75" thickBot="1">
      <c r="A60" s="41"/>
      <c r="B60" s="42"/>
      <c r="F60" s="52"/>
      <c r="G60" s="102"/>
    </row>
    <row r="61" spans="1:7" ht="16.5" thickBot="1" thickTop="1">
      <c r="A61" s="45"/>
      <c r="B61" s="54"/>
      <c r="F61" s="44">
        <f>SUM(F59:F60)</f>
        <v>0</v>
      </c>
      <c r="G61" s="47">
        <f>B59-F61</f>
        <v>0</v>
      </c>
    </row>
    <row r="62" spans="1:7" ht="15">
      <c r="A62" s="48" t="s">
        <v>69</v>
      </c>
      <c r="B62" s="49"/>
      <c r="G62" s="56"/>
    </row>
    <row r="63" spans="1:7" ht="15.75" thickBot="1">
      <c r="A63" s="41"/>
      <c r="B63" s="42"/>
      <c r="F63" s="52"/>
      <c r="G63" s="102"/>
    </row>
    <row r="64" spans="1:7" ht="16.5" thickBot="1" thickTop="1">
      <c r="A64" s="45"/>
      <c r="B64" s="54"/>
      <c r="F64" s="44">
        <f>SUM(F62:F63)</f>
        <v>0</v>
      </c>
      <c r="G64" s="47">
        <f>B62-F64</f>
        <v>0</v>
      </c>
    </row>
    <row r="65" spans="1:7" ht="15">
      <c r="A65" s="48" t="s">
        <v>46</v>
      </c>
      <c r="B65" s="49"/>
      <c r="G65" s="56"/>
    </row>
    <row r="66" spans="1:9" ht="15">
      <c r="A66" s="41"/>
      <c r="B66" s="42"/>
      <c r="F66" s="101"/>
      <c r="G66" s="102"/>
      <c r="I66" s="106"/>
    </row>
    <row r="67" spans="1:9" ht="15.75" thickBot="1">
      <c r="A67" s="41"/>
      <c r="B67" s="42"/>
      <c r="F67" s="52"/>
      <c r="G67" s="108"/>
      <c r="I67" s="104"/>
    </row>
    <row r="68" spans="1:7" ht="16.5" thickBot="1" thickTop="1">
      <c r="A68" s="45"/>
      <c r="B68" s="54"/>
      <c r="F68" s="44">
        <f>SUM(F66:F67)</f>
        <v>0</v>
      </c>
      <c r="G68" s="47">
        <f>B65-F68</f>
        <v>0</v>
      </c>
    </row>
    <row r="69" spans="1:7" ht="15">
      <c r="A69" s="75" t="s">
        <v>35</v>
      </c>
      <c r="B69" s="49"/>
      <c r="G69" s="56"/>
    </row>
    <row r="70" spans="1:9" ht="15">
      <c r="A70" s="78"/>
      <c r="B70" s="42"/>
      <c r="C70" s="76"/>
      <c r="D70" s="76"/>
      <c r="E70" s="77"/>
      <c r="F70" s="101"/>
      <c r="G70" s="102"/>
      <c r="I70" s="106"/>
    </row>
    <row r="71" spans="1:9" ht="15.75" thickBot="1">
      <c r="A71" s="41"/>
      <c r="B71" s="42"/>
      <c r="F71" s="52"/>
      <c r="G71" s="108"/>
      <c r="I71" s="104"/>
    </row>
    <row r="72" spans="1:7" ht="16.5" thickBot="1" thickTop="1">
      <c r="A72" s="45"/>
      <c r="B72" s="54"/>
      <c r="F72" s="44">
        <f>SUM(F70:F71)</f>
        <v>0</v>
      </c>
      <c r="G72" s="47">
        <f>B69-F72</f>
        <v>0</v>
      </c>
    </row>
    <row r="73" spans="1:7" ht="15">
      <c r="A73" s="48" t="s">
        <v>26</v>
      </c>
      <c r="B73" s="49"/>
      <c r="G73" s="56"/>
    </row>
    <row r="74" spans="1:9" ht="15">
      <c r="A74" s="41"/>
      <c r="B74" s="42"/>
      <c r="F74" s="101"/>
      <c r="G74" s="102"/>
      <c r="I74" s="104"/>
    </row>
    <row r="75" spans="1:9" ht="15">
      <c r="A75" s="41"/>
      <c r="B75" s="42"/>
      <c r="F75" s="101"/>
      <c r="G75" s="102"/>
      <c r="I75" s="104"/>
    </row>
    <row r="76" spans="1:7" ht="15.75" thickBot="1">
      <c r="A76" s="41"/>
      <c r="B76" s="42"/>
      <c r="F76" s="52"/>
      <c r="G76" s="102"/>
    </row>
    <row r="77" spans="1:7" ht="16.5" thickBot="1" thickTop="1">
      <c r="A77" s="53"/>
      <c r="B77" s="54"/>
      <c r="F77" s="44">
        <f>SUM(F74:F76)</f>
        <v>0</v>
      </c>
      <c r="G77" s="47">
        <f>B73-F77</f>
        <v>0</v>
      </c>
    </row>
    <row r="78" spans="1:10" ht="15">
      <c r="A78" s="48" t="s">
        <v>13</v>
      </c>
      <c r="B78" s="49"/>
      <c r="G78" s="60"/>
      <c r="H78" s="50"/>
      <c r="J78" s="51"/>
    </row>
    <row r="79" spans="1:9" ht="15">
      <c r="A79" s="41"/>
      <c r="B79" s="42"/>
      <c r="F79" s="101"/>
      <c r="G79" s="102"/>
      <c r="I79" s="106"/>
    </row>
    <row r="80" spans="1:10" ht="15.75" thickBot="1">
      <c r="A80" s="53"/>
      <c r="B80" s="54"/>
      <c r="F80" s="52"/>
      <c r="G80" s="80"/>
      <c r="H80" s="50"/>
      <c r="J80" s="51"/>
    </row>
    <row r="81" spans="1:10" ht="16.5" thickBot="1" thickTop="1">
      <c r="A81" s="45"/>
      <c r="B81" s="54"/>
      <c r="F81" s="44">
        <f>SUM(F79:F80)</f>
        <v>0</v>
      </c>
      <c r="G81" s="47">
        <f>B78-F81</f>
        <v>0</v>
      </c>
      <c r="H81" s="50"/>
      <c r="J81" s="51"/>
    </row>
    <row r="82" spans="1:10" ht="15">
      <c r="A82" s="48" t="s">
        <v>47</v>
      </c>
      <c r="B82" s="49"/>
      <c r="G82" s="60"/>
      <c r="H82" s="50"/>
      <c r="J82" s="51"/>
    </row>
    <row r="83" spans="1:9" ht="15">
      <c r="A83" s="41"/>
      <c r="B83" s="42"/>
      <c r="F83" s="101"/>
      <c r="G83" s="102"/>
      <c r="I83" s="106"/>
    </row>
    <row r="84" spans="1:9" ht="15">
      <c r="A84" s="41"/>
      <c r="B84" s="42"/>
      <c r="F84" s="101"/>
      <c r="G84" s="102"/>
      <c r="I84" s="104"/>
    </row>
    <row r="85" spans="1:9" ht="15">
      <c r="A85" s="78"/>
      <c r="B85" s="42"/>
      <c r="C85" s="76"/>
      <c r="D85" s="76"/>
      <c r="E85" s="77"/>
      <c r="F85" s="101"/>
      <c r="G85" s="102"/>
      <c r="I85" s="104"/>
    </row>
    <row r="86" spans="1:9" ht="15">
      <c r="A86" s="78"/>
      <c r="B86" s="42"/>
      <c r="C86" s="76"/>
      <c r="D86" s="76"/>
      <c r="E86" s="77"/>
      <c r="F86" s="101"/>
      <c r="G86" s="102"/>
      <c r="I86" s="104"/>
    </row>
    <row r="87" spans="1:10" ht="15.75" thickBot="1">
      <c r="A87" s="79"/>
      <c r="B87" s="54"/>
      <c r="C87" s="76"/>
      <c r="D87" s="76"/>
      <c r="E87" s="77"/>
      <c r="F87" s="52"/>
      <c r="G87" s="80"/>
      <c r="H87" s="50"/>
      <c r="J87" s="51"/>
    </row>
    <row r="88" spans="1:10" ht="16.5" thickBot="1" thickTop="1">
      <c r="A88" s="45"/>
      <c r="B88" s="54"/>
      <c r="F88" s="44">
        <f>SUM(F83:F87)</f>
        <v>0</v>
      </c>
      <c r="G88" s="47">
        <f>B82-F88</f>
        <v>0</v>
      </c>
      <c r="H88" s="50"/>
      <c r="J88" s="51"/>
    </row>
    <row r="89" spans="1:8" ht="15">
      <c r="A89" s="48" t="s">
        <v>79</v>
      </c>
      <c r="B89" s="49"/>
      <c r="G89" s="56"/>
      <c r="H89" s="50"/>
    </row>
    <row r="90" spans="1:8" ht="15.75" thickBot="1">
      <c r="A90" s="41"/>
      <c r="B90" s="42"/>
      <c r="E90" s="77"/>
      <c r="F90" s="52"/>
      <c r="G90" s="102"/>
      <c r="H90" s="50"/>
    </row>
    <row r="91" spans="1:10" ht="16.5" thickBot="1" thickTop="1">
      <c r="A91" s="45"/>
      <c r="B91" s="54"/>
      <c r="F91" s="44">
        <f>SUM(F89:F90)</f>
        <v>0</v>
      </c>
      <c r="G91" s="47">
        <f>B89-F91</f>
        <v>0</v>
      </c>
      <c r="H91" s="50"/>
      <c r="J91" s="51"/>
    </row>
    <row r="92" spans="1:11" s="68" customFormat="1" ht="15">
      <c r="A92" s="48" t="s">
        <v>14</v>
      </c>
      <c r="B92" s="49"/>
      <c r="C92"/>
      <c r="D92"/>
      <c r="E92" s="43"/>
      <c r="F92" s="44"/>
      <c r="G92" s="56"/>
      <c r="I92" s="107"/>
      <c r="K92" s="67"/>
    </row>
    <row r="93" spans="1:9" s="68" customFormat="1" ht="15.75" thickBot="1">
      <c r="A93" s="53"/>
      <c r="B93" s="54"/>
      <c r="C93"/>
      <c r="D93"/>
      <c r="E93" s="43"/>
      <c r="F93" s="52"/>
      <c r="G93" s="57"/>
      <c r="I93" s="107"/>
    </row>
    <row r="94" spans="1:7" ht="16.5" thickBot="1" thickTop="1">
      <c r="A94" s="61"/>
      <c r="B94" s="54"/>
      <c r="C94" s="63"/>
      <c r="D94" s="63"/>
      <c r="E94" s="64"/>
      <c r="F94" s="65">
        <f>SUM(F93:F93)</f>
        <v>0</v>
      </c>
      <c r="G94" s="118">
        <f>B92-F94</f>
        <v>0</v>
      </c>
    </row>
    <row r="95" spans="1:7" ht="15">
      <c r="A95" s="66" t="s">
        <v>4</v>
      </c>
      <c r="B95" s="110">
        <f>SUM(B3:B94)</f>
        <v>0</v>
      </c>
      <c r="C95" s="68"/>
      <c r="D95" s="68"/>
      <c r="E95" s="69"/>
      <c r="F95" s="70" t="s">
        <v>48</v>
      </c>
      <c r="G95" s="110">
        <f>SUM(G3:G94)</f>
        <v>0</v>
      </c>
    </row>
    <row r="96" spans="1:7" ht="15">
      <c r="A96" s="66"/>
      <c r="B96" s="67"/>
      <c r="C96" s="68"/>
      <c r="D96" s="68"/>
      <c r="E96" s="69"/>
      <c r="F96" s="70"/>
      <c r="G96" s="67"/>
    </row>
    <row r="97" spans="1:10" ht="15">
      <c r="A97" s="71"/>
      <c r="B97" s="72"/>
      <c r="C97" s="34"/>
      <c r="D97" s="34"/>
      <c r="E97" s="73"/>
      <c r="F97" s="59"/>
      <c r="G97" s="72"/>
      <c r="J97" s="109"/>
    </row>
    <row r="98" spans="1:10" ht="15">
      <c r="A98" s="129" t="s">
        <v>57</v>
      </c>
      <c r="B98" s="130"/>
      <c r="C98" s="130"/>
      <c r="D98" s="130"/>
      <c r="E98" s="130"/>
      <c r="F98" s="130"/>
      <c r="G98" s="131"/>
      <c r="J98" s="109"/>
    </row>
    <row r="99" spans="1:10" ht="15">
      <c r="A99" s="75" t="s">
        <v>58</v>
      </c>
      <c r="B99" s="49"/>
      <c r="G99" s="56"/>
      <c r="J99" s="109"/>
    </row>
    <row r="100" spans="1:10" ht="15">
      <c r="A100" s="79"/>
      <c r="B100" s="54"/>
      <c r="C100" s="76"/>
      <c r="D100" s="76"/>
      <c r="E100" s="77"/>
      <c r="F100" s="101"/>
      <c r="G100" s="102"/>
      <c r="J100" s="109"/>
    </row>
    <row r="101" spans="1:7" ht="15.75" thickBot="1">
      <c r="A101" s="79"/>
      <c r="B101" s="54"/>
      <c r="C101" s="76"/>
      <c r="D101" s="76"/>
      <c r="E101" s="77"/>
      <c r="F101" s="52"/>
      <c r="G101" s="108"/>
    </row>
    <row r="102" spans="1:7" ht="16.5" thickBot="1" thickTop="1">
      <c r="A102" s="53"/>
      <c r="B102" s="54"/>
      <c r="F102" s="44">
        <f>SUM(F100:F101)</f>
        <v>0</v>
      </c>
      <c r="G102" s="47">
        <f>B99-F102</f>
        <v>0</v>
      </c>
    </row>
    <row r="103" spans="1:256" ht="15">
      <c r="A103" s="75" t="s">
        <v>58</v>
      </c>
      <c r="B103" s="49"/>
      <c r="G103" s="56"/>
      <c r="H103" s="66"/>
      <c r="I103" s="67"/>
      <c r="J103" s="68"/>
      <c r="K103" s="68"/>
      <c r="L103" s="69"/>
      <c r="M103" s="70"/>
      <c r="N103" s="67"/>
      <c r="O103" s="66"/>
      <c r="P103" s="67"/>
      <c r="Q103" s="68"/>
      <c r="R103" s="68"/>
      <c r="S103" s="69"/>
      <c r="T103" s="70"/>
      <c r="U103" s="67"/>
      <c r="V103" s="66"/>
      <c r="W103" s="67"/>
      <c r="X103" s="68"/>
      <c r="Y103" s="68"/>
      <c r="Z103" s="69"/>
      <c r="AA103" s="70"/>
      <c r="AB103" s="67"/>
      <c r="AC103" s="66"/>
      <c r="AD103" s="67"/>
      <c r="AE103" s="68"/>
      <c r="AF103" s="68"/>
      <c r="AG103" s="69"/>
      <c r="AH103" s="70"/>
      <c r="AI103" s="67"/>
      <c r="AJ103" s="66"/>
      <c r="AK103" s="67"/>
      <c r="AL103" s="68"/>
      <c r="AM103" s="68"/>
      <c r="AN103" s="69"/>
      <c r="AO103" s="70"/>
      <c r="AP103" s="67"/>
      <c r="AQ103" s="66"/>
      <c r="AR103" s="67"/>
      <c r="AS103" s="68"/>
      <c r="AT103" s="68"/>
      <c r="AU103" s="69"/>
      <c r="AV103" s="70"/>
      <c r="AW103" s="67"/>
      <c r="AX103" s="66"/>
      <c r="AY103" s="67"/>
      <c r="AZ103" s="68"/>
      <c r="BA103" s="68"/>
      <c r="BB103" s="69"/>
      <c r="BC103" s="70"/>
      <c r="BD103" s="67"/>
      <c r="BE103" s="66"/>
      <c r="BF103" s="67"/>
      <c r="BG103" s="68"/>
      <c r="BH103" s="68"/>
      <c r="BI103" s="69"/>
      <c r="BJ103" s="70"/>
      <c r="BK103" s="67"/>
      <c r="BL103" s="66"/>
      <c r="BM103" s="67"/>
      <c r="BN103" s="68"/>
      <c r="BO103" s="68"/>
      <c r="BP103" s="69"/>
      <c r="BQ103" s="70"/>
      <c r="BR103" s="67"/>
      <c r="BS103" s="66"/>
      <c r="BT103" s="67"/>
      <c r="BU103" s="68"/>
      <c r="BV103" s="68"/>
      <c r="BW103" s="69"/>
      <c r="BX103" s="70"/>
      <c r="BY103" s="67"/>
      <c r="BZ103" s="66"/>
      <c r="CA103" s="67"/>
      <c r="CB103" s="68"/>
      <c r="CC103" s="68"/>
      <c r="CD103" s="69"/>
      <c r="CE103" s="70"/>
      <c r="CF103" s="67"/>
      <c r="CG103" s="66"/>
      <c r="CH103" s="67"/>
      <c r="CI103" s="68"/>
      <c r="CJ103" s="68"/>
      <c r="CK103" s="69"/>
      <c r="CL103" s="70"/>
      <c r="CM103" s="67"/>
      <c r="CN103" s="66"/>
      <c r="CO103" s="67"/>
      <c r="CP103" s="68"/>
      <c r="CQ103" s="68"/>
      <c r="CR103" s="69"/>
      <c r="CS103" s="70"/>
      <c r="CT103" s="67"/>
      <c r="CU103" s="66"/>
      <c r="CV103" s="67"/>
      <c r="CW103" s="68"/>
      <c r="CX103" s="68"/>
      <c r="CY103" s="69"/>
      <c r="CZ103" s="70"/>
      <c r="DA103" s="67"/>
      <c r="DB103" s="66"/>
      <c r="DC103" s="67"/>
      <c r="DD103" s="68"/>
      <c r="DE103" s="68"/>
      <c r="DF103" s="69"/>
      <c r="DG103" s="70"/>
      <c r="DH103" s="67"/>
      <c r="DI103" s="66"/>
      <c r="DJ103" s="67"/>
      <c r="DK103" s="68"/>
      <c r="DL103" s="68"/>
      <c r="DM103" s="69"/>
      <c r="DN103" s="70"/>
      <c r="DO103" s="67"/>
      <c r="DP103" s="66"/>
      <c r="DQ103" s="67"/>
      <c r="DR103" s="68"/>
      <c r="DS103" s="68"/>
      <c r="DT103" s="69"/>
      <c r="DU103" s="70"/>
      <c r="DV103" s="67"/>
      <c r="DW103" s="66"/>
      <c r="DX103" s="67"/>
      <c r="DY103" s="68"/>
      <c r="DZ103" s="68"/>
      <c r="EA103" s="69"/>
      <c r="EB103" s="70"/>
      <c r="EC103" s="67"/>
      <c r="ED103" s="66"/>
      <c r="EE103" s="67"/>
      <c r="EF103" s="68"/>
      <c r="EG103" s="68"/>
      <c r="EH103" s="69"/>
      <c r="EI103" s="70"/>
      <c r="EJ103" s="67"/>
      <c r="EK103" s="66"/>
      <c r="EL103" s="67"/>
      <c r="EM103" s="68"/>
      <c r="EN103" s="68"/>
      <c r="EO103" s="69"/>
      <c r="EP103" s="70"/>
      <c r="EQ103" s="67"/>
      <c r="ER103" s="66"/>
      <c r="ES103" s="67"/>
      <c r="ET103" s="68"/>
      <c r="EU103" s="68"/>
      <c r="EV103" s="69"/>
      <c r="EW103" s="70"/>
      <c r="EX103" s="67"/>
      <c r="EY103" s="66"/>
      <c r="EZ103" s="67"/>
      <c r="FA103" s="68"/>
      <c r="FB103" s="68"/>
      <c r="FC103" s="69"/>
      <c r="FD103" s="70"/>
      <c r="FE103" s="67"/>
      <c r="FF103" s="66"/>
      <c r="FG103" s="67"/>
      <c r="FH103" s="68"/>
      <c r="FI103" s="68"/>
      <c r="FJ103" s="69"/>
      <c r="FK103" s="70"/>
      <c r="FL103" s="67"/>
      <c r="FM103" s="66"/>
      <c r="FN103" s="67"/>
      <c r="FO103" s="68"/>
      <c r="FP103" s="68"/>
      <c r="FQ103" s="69"/>
      <c r="FR103" s="70"/>
      <c r="FS103" s="67"/>
      <c r="FT103" s="66"/>
      <c r="FU103" s="67"/>
      <c r="FV103" s="68"/>
      <c r="FW103" s="68"/>
      <c r="FX103" s="69"/>
      <c r="FY103" s="70"/>
      <c r="FZ103" s="67"/>
      <c r="GA103" s="66"/>
      <c r="GB103" s="67"/>
      <c r="GC103" s="68"/>
      <c r="GD103" s="68"/>
      <c r="GE103" s="69"/>
      <c r="GF103" s="70"/>
      <c r="GG103" s="67"/>
      <c r="GH103" s="66"/>
      <c r="GI103" s="67"/>
      <c r="GJ103" s="68"/>
      <c r="GK103" s="68"/>
      <c r="GL103" s="69"/>
      <c r="GM103" s="70"/>
      <c r="GN103" s="67"/>
      <c r="GO103" s="66"/>
      <c r="GP103" s="67"/>
      <c r="GQ103" s="68"/>
      <c r="GR103" s="68"/>
      <c r="GS103" s="69"/>
      <c r="GT103" s="70"/>
      <c r="GU103" s="67"/>
      <c r="GV103" s="66"/>
      <c r="GW103" s="67"/>
      <c r="GX103" s="68"/>
      <c r="GY103" s="68"/>
      <c r="GZ103" s="69"/>
      <c r="HA103" s="70"/>
      <c r="HB103" s="67"/>
      <c r="HC103" s="66"/>
      <c r="HD103" s="67"/>
      <c r="HE103" s="68"/>
      <c r="HF103" s="68"/>
      <c r="HG103" s="69"/>
      <c r="HH103" s="70"/>
      <c r="HI103" s="67"/>
      <c r="HJ103" s="66"/>
      <c r="HK103" s="67"/>
      <c r="HL103" s="68"/>
      <c r="HM103" s="68"/>
      <c r="HN103" s="69"/>
      <c r="HO103" s="70"/>
      <c r="HP103" s="67"/>
      <c r="HQ103" s="66"/>
      <c r="HR103" s="67"/>
      <c r="HS103" s="68"/>
      <c r="HT103" s="68"/>
      <c r="HU103" s="69"/>
      <c r="HV103" s="70"/>
      <c r="HW103" s="67"/>
      <c r="HX103" s="66"/>
      <c r="HY103" s="67"/>
      <c r="HZ103" s="68"/>
      <c r="IA103" s="68"/>
      <c r="IB103" s="69"/>
      <c r="IC103" s="70"/>
      <c r="ID103" s="67"/>
      <c r="IE103" s="66"/>
      <c r="IF103" s="67"/>
      <c r="IG103" s="68"/>
      <c r="IH103" s="68"/>
      <c r="II103" s="69"/>
      <c r="IJ103" s="70"/>
      <c r="IK103" s="67"/>
      <c r="IL103" s="66"/>
      <c r="IM103" s="67"/>
      <c r="IN103" s="68"/>
      <c r="IO103" s="68"/>
      <c r="IP103" s="69"/>
      <c r="IQ103" s="70"/>
      <c r="IR103" s="67"/>
      <c r="IS103" s="66"/>
      <c r="IT103" s="67"/>
      <c r="IU103" s="68"/>
      <c r="IV103" s="68"/>
    </row>
    <row r="104" spans="1:7" ht="15.75" thickBot="1">
      <c r="A104" s="79"/>
      <c r="B104" s="42"/>
      <c r="F104" s="52"/>
      <c r="G104" s="80"/>
    </row>
    <row r="105" spans="1:7" ht="16.5" thickBot="1" thickTop="1">
      <c r="A105" s="61"/>
      <c r="B105" s="62"/>
      <c r="C105" s="63"/>
      <c r="D105" s="63"/>
      <c r="E105" s="64"/>
      <c r="F105" s="65">
        <f>SUM(F103:F104)</f>
        <v>0</v>
      </c>
      <c r="G105" s="47">
        <f>B103-F105</f>
        <v>0</v>
      </c>
    </row>
    <row r="106" spans="1:7" ht="15">
      <c r="A106" s="66" t="s">
        <v>4</v>
      </c>
      <c r="B106" s="67">
        <f>SUM(B99:B105)</f>
        <v>0</v>
      </c>
      <c r="C106" s="68"/>
      <c r="D106" s="68"/>
      <c r="E106" s="69"/>
      <c r="F106" s="70" t="s">
        <v>48</v>
      </c>
      <c r="G106" s="67">
        <f>SUM(G100:G105)</f>
        <v>0</v>
      </c>
    </row>
    <row r="107" spans="1:7" ht="15">
      <c r="A107" s="71"/>
      <c r="B107" s="72"/>
      <c r="C107" s="34"/>
      <c r="D107" s="34"/>
      <c r="E107" s="73"/>
      <c r="F107" s="59"/>
      <c r="G107" s="72"/>
    </row>
    <row r="108" spans="1:7" ht="15">
      <c r="A108" s="71"/>
      <c r="B108" s="72"/>
      <c r="C108" s="34"/>
      <c r="D108" s="34"/>
      <c r="E108" s="73"/>
      <c r="F108" s="59"/>
      <c r="G108" s="72"/>
    </row>
    <row r="109" spans="1:7" ht="15">
      <c r="A109" s="66" t="s">
        <v>56</v>
      </c>
      <c r="B109" s="110">
        <f>B106+B95</f>
        <v>0</v>
      </c>
      <c r="C109" s="34"/>
      <c r="D109" s="34"/>
      <c r="E109" s="73"/>
      <c r="F109" s="70" t="s">
        <v>48</v>
      </c>
      <c r="G109" s="110">
        <f>G106+G95</f>
        <v>0</v>
      </c>
    </row>
    <row r="110" spans="1:9" ht="15">
      <c r="A110" s="71"/>
      <c r="B110" s="72"/>
      <c r="C110" s="34"/>
      <c r="D110" s="34"/>
      <c r="E110" s="73"/>
      <c r="F110" s="59"/>
      <c r="G110" s="72"/>
      <c r="I110"/>
    </row>
    <row r="111" spans="1:9" ht="15">
      <c r="A111" s="71"/>
      <c r="B111" s="72"/>
      <c r="C111" s="34"/>
      <c r="D111" s="34"/>
      <c r="E111" s="73"/>
      <c r="F111" s="59"/>
      <c r="G111" s="72"/>
      <c r="I111"/>
    </row>
    <row r="112" spans="1:9" ht="15">
      <c r="A112" s="71"/>
      <c r="B112" s="72"/>
      <c r="C112" s="34"/>
      <c r="D112" s="34"/>
      <c r="E112" s="73"/>
      <c r="F112" s="59"/>
      <c r="G112" s="72"/>
      <c r="I112"/>
    </row>
    <row r="113" spans="1:9" ht="15">
      <c r="A113" s="71"/>
      <c r="B113" s="72"/>
      <c r="C113" s="34"/>
      <c r="D113" s="34"/>
      <c r="E113" s="73"/>
      <c r="F113" s="59"/>
      <c r="G113" s="72"/>
      <c r="I113"/>
    </row>
    <row r="114" spans="1:9" ht="15">
      <c r="A114" s="71"/>
      <c r="B114" s="72"/>
      <c r="C114" s="34"/>
      <c r="D114" s="34"/>
      <c r="E114" s="73"/>
      <c r="F114" s="59"/>
      <c r="G114" s="72"/>
      <c r="I114"/>
    </row>
    <row r="115" spans="1:9" ht="15">
      <c r="A115" s="71"/>
      <c r="B115" s="72"/>
      <c r="C115" s="34"/>
      <c r="D115" s="34"/>
      <c r="E115" s="73"/>
      <c r="F115" s="59"/>
      <c r="G115" s="72"/>
      <c r="I115"/>
    </row>
    <row r="116" spans="1:9" ht="15">
      <c r="A116" s="71"/>
      <c r="B116" s="72"/>
      <c r="C116" s="34"/>
      <c r="D116" s="34"/>
      <c r="E116" s="73"/>
      <c r="F116" s="59"/>
      <c r="G116" s="72"/>
      <c r="I116"/>
    </row>
    <row r="117" spans="1:9" ht="15">
      <c r="A117" s="71"/>
      <c r="B117" s="72"/>
      <c r="C117" s="34"/>
      <c r="D117" s="34"/>
      <c r="E117" s="73"/>
      <c r="F117" s="59"/>
      <c r="G117" s="72"/>
      <c r="I117"/>
    </row>
    <row r="118" spans="1:9" ht="15">
      <c r="A118" s="71"/>
      <c r="B118" s="72"/>
      <c r="C118" s="34"/>
      <c r="D118" s="34"/>
      <c r="E118" s="73"/>
      <c r="F118" s="59"/>
      <c r="G118" s="72"/>
      <c r="I118"/>
    </row>
    <row r="119" spans="1:9" ht="15">
      <c r="A119" s="71"/>
      <c r="B119" s="72"/>
      <c r="C119" s="34"/>
      <c r="D119" s="34"/>
      <c r="E119" s="73"/>
      <c r="F119" s="59"/>
      <c r="G119" s="72"/>
      <c r="I119"/>
    </row>
    <row r="120" spans="1:9" ht="15">
      <c r="A120" s="71"/>
      <c r="B120" s="72"/>
      <c r="C120" s="34"/>
      <c r="D120" s="34"/>
      <c r="E120" s="73"/>
      <c r="F120" s="59"/>
      <c r="G120" s="72"/>
      <c r="I120"/>
    </row>
    <row r="121" spans="1:9" ht="15">
      <c r="A121" s="71"/>
      <c r="B121" s="72"/>
      <c r="C121" s="34"/>
      <c r="D121" s="34"/>
      <c r="E121" s="73"/>
      <c r="F121" s="59"/>
      <c r="G121" s="72"/>
      <c r="I121"/>
    </row>
    <row r="122" spans="1:9" ht="15">
      <c r="A122" s="71"/>
      <c r="B122" s="72"/>
      <c r="C122" s="34"/>
      <c r="D122" s="34"/>
      <c r="E122" s="73"/>
      <c r="F122" s="59"/>
      <c r="G122" s="72"/>
      <c r="I122"/>
    </row>
    <row r="123" spans="1:9" ht="15">
      <c r="A123" s="71"/>
      <c r="B123" s="72"/>
      <c r="C123" s="34"/>
      <c r="D123" s="34"/>
      <c r="E123" s="73"/>
      <c r="F123" s="59"/>
      <c r="G123" s="72"/>
      <c r="I123"/>
    </row>
    <row r="124" spans="1:9" ht="15">
      <c r="A124" s="71"/>
      <c r="B124" s="72"/>
      <c r="C124" s="34"/>
      <c r="D124" s="34"/>
      <c r="E124" s="73"/>
      <c r="F124" s="59"/>
      <c r="G124" s="72"/>
      <c r="I124"/>
    </row>
    <row r="125" spans="1:9" ht="15">
      <c r="A125" s="71"/>
      <c r="B125" s="72"/>
      <c r="C125" s="34"/>
      <c r="D125" s="34"/>
      <c r="E125" s="73"/>
      <c r="F125" s="59"/>
      <c r="G125" s="72"/>
      <c r="I125"/>
    </row>
    <row r="126" spans="1:9" ht="15">
      <c r="A126" s="71"/>
      <c r="B126" s="72"/>
      <c r="C126" s="34"/>
      <c r="D126" s="34"/>
      <c r="E126" s="73"/>
      <c r="F126" s="59"/>
      <c r="G126" s="72"/>
      <c r="I126"/>
    </row>
    <row r="127" spans="1:9" ht="15">
      <c r="A127" s="71"/>
      <c r="B127" s="72"/>
      <c r="C127" s="34"/>
      <c r="D127" s="34"/>
      <c r="E127" s="73"/>
      <c r="F127" s="59"/>
      <c r="G127" s="72"/>
      <c r="I127"/>
    </row>
    <row r="128" spans="1:9" ht="15">
      <c r="A128" s="71"/>
      <c r="B128" s="72"/>
      <c r="C128" s="34"/>
      <c r="D128" s="34"/>
      <c r="E128" s="73"/>
      <c r="F128" s="59"/>
      <c r="G128" s="72"/>
      <c r="I128"/>
    </row>
    <row r="129" spans="1:9" ht="15">
      <c r="A129" s="71"/>
      <c r="B129" s="72"/>
      <c r="C129" s="34"/>
      <c r="D129" s="34"/>
      <c r="E129" s="73"/>
      <c r="F129" s="59"/>
      <c r="G129" s="72"/>
      <c r="I129"/>
    </row>
    <row r="130" spans="1:9" ht="15">
      <c r="A130" s="71"/>
      <c r="B130" s="72"/>
      <c r="C130" s="34"/>
      <c r="D130" s="34"/>
      <c r="E130" s="73"/>
      <c r="F130" s="59"/>
      <c r="G130" s="72"/>
      <c r="I130"/>
    </row>
    <row r="131" spans="1:9" ht="15">
      <c r="A131" s="71"/>
      <c r="B131" s="72"/>
      <c r="C131" s="34"/>
      <c r="D131" s="34"/>
      <c r="E131" s="73"/>
      <c r="F131" s="59"/>
      <c r="G131" s="72"/>
      <c r="I131"/>
    </row>
    <row r="132" spans="1:9" ht="15">
      <c r="A132" s="71"/>
      <c r="B132" s="72"/>
      <c r="C132" s="34"/>
      <c r="D132" s="34"/>
      <c r="E132" s="73"/>
      <c r="F132" s="59"/>
      <c r="G132" s="72"/>
      <c r="I132"/>
    </row>
    <row r="133" spans="1:9" ht="15">
      <c r="A133" s="71"/>
      <c r="B133" s="72"/>
      <c r="C133" s="34"/>
      <c r="D133" s="34"/>
      <c r="E133" s="73"/>
      <c r="F133" s="59"/>
      <c r="G133" s="72"/>
      <c r="I133"/>
    </row>
    <row r="134" spans="1:9" ht="15">
      <c r="A134" s="71"/>
      <c r="B134" s="72"/>
      <c r="C134" s="34"/>
      <c r="D134" s="34"/>
      <c r="E134" s="73"/>
      <c r="F134" s="59"/>
      <c r="G134" s="72"/>
      <c r="I134"/>
    </row>
    <row r="135" spans="1:9" ht="15">
      <c r="A135" s="71"/>
      <c r="B135" s="72"/>
      <c r="C135" s="34"/>
      <c r="D135" s="34"/>
      <c r="E135" s="73"/>
      <c r="F135" s="59"/>
      <c r="G135" s="72"/>
      <c r="I135"/>
    </row>
    <row r="136" spans="1:9" ht="15">
      <c r="A136" s="71"/>
      <c r="B136" s="72"/>
      <c r="C136" s="34"/>
      <c r="D136" s="34"/>
      <c r="E136" s="73"/>
      <c r="F136" s="59"/>
      <c r="G136" s="72"/>
      <c r="I136"/>
    </row>
    <row r="137" spans="1:9" ht="15">
      <c r="A137" s="71"/>
      <c r="B137" s="72"/>
      <c r="C137" s="34"/>
      <c r="D137" s="34"/>
      <c r="E137" s="73"/>
      <c r="F137" s="59"/>
      <c r="G137" s="72"/>
      <c r="I137"/>
    </row>
    <row r="138" spans="1:9" ht="15">
      <c r="A138" s="71"/>
      <c r="B138" s="72"/>
      <c r="C138" s="34"/>
      <c r="D138" s="34"/>
      <c r="E138" s="73"/>
      <c r="F138" s="59"/>
      <c r="G138" s="72"/>
      <c r="I138"/>
    </row>
    <row r="139" spans="1:9" ht="15">
      <c r="A139" s="71"/>
      <c r="B139" s="72"/>
      <c r="C139" s="34"/>
      <c r="D139" s="34"/>
      <c r="E139" s="73"/>
      <c r="F139" s="59"/>
      <c r="G139" s="72"/>
      <c r="I139"/>
    </row>
    <row r="140" spans="1:9" ht="15">
      <c r="A140" s="71"/>
      <c r="B140" s="72"/>
      <c r="C140" s="34"/>
      <c r="D140" s="34"/>
      <c r="E140" s="73"/>
      <c r="F140" s="59"/>
      <c r="G140" s="72"/>
      <c r="I140"/>
    </row>
    <row r="141" spans="1:9" ht="15">
      <c r="A141" s="71"/>
      <c r="B141" s="72"/>
      <c r="C141" s="34"/>
      <c r="D141" s="34"/>
      <c r="E141" s="73"/>
      <c r="F141" s="59"/>
      <c r="G141" s="72"/>
      <c r="I141"/>
    </row>
    <row r="142" spans="1:9" ht="15">
      <c r="A142" s="71"/>
      <c r="B142" s="72"/>
      <c r="C142" s="34"/>
      <c r="D142" s="34"/>
      <c r="E142" s="73"/>
      <c r="F142" s="59"/>
      <c r="G142" s="72"/>
      <c r="I142"/>
    </row>
    <row r="143" spans="1:9" ht="15">
      <c r="A143" s="71"/>
      <c r="B143" s="72"/>
      <c r="C143" s="34"/>
      <c r="D143" s="34"/>
      <c r="E143" s="73"/>
      <c r="F143" s="59"/>
      <c r="G143" s="72"/>
      <c r="I143"/>
    </row>
    <row r="144" spans="1:9" ht="15">
      <c r="A144" s="71"/>
      <c r="B144" s="72"/>
      <c r="C144" s="34"/>
      <c r="D144" s="34"/>
      <c r="E144" s="73"/>
      <c r="F144" s="59"/>
      <c r="G144" s="72"/>
      <c r="I144"/>
    </row>
    <row r="145" spans="1:9" ht="15">
      <c r="A145" s="71"/>
      <c r="B145" s="72"/>
      <c r="C145" s="34"/>
      <c r="D145" s="34"/>
      <c r="E145" s="73"/>
      <c r="F145" s="59"/>
      <c r="G145" s="72"/>
      <c r="I145"/>
    </row>
    <row r="146" spans="1:9" ht="15">
      <c r="A146" s="71"/>
      <c r="B146" s="72"/>
      <c r="C146" s="34"/>
      <c r="D146" s="34"/>
      <c r="E146" s="73"/>
      <c r="F146" s="59"/>
      <c r="G146" s="72"/>
      <c r="I146"/>
    </row>
    <row r="147" spans="1:9" ht="15">
      <c r="A147" s="71"/>
      <c r="B147" s="72"/>
      <c r="C147" s="34"/>
      <c r="D147" s="34"/>
      <c r="E147" s="73"/>
      <c r="F147" s="59"/>
      <c r="G147" s="72"/>
      <c r="I147"/>
    </row>
    <row r="148" spans="1:9" ht="15">
      <c r="A148" s="71"/>
      <c r="B148" s="72"/>
      <c r="C148" s="34"/>
      <c r="D148" s="34"/>
      <c r="E148" s="73"/>
      <c r="F148" s="59"/>
      <c r="G148" s="72"/>
      <c r="I148"/>
    </row>
    <row r="149" spans="1:9" ht="15">
      <c r="A149" s="71"/>
      <c r="B149" s="72"/>
      <c r="C149" s="34"/>
      <c r="D149" s="34"/>
      <c r="E149" s="73"/>
      <c r="F149" s="59"/>
      <c r="G149" s="72"/>
      <c r="I149"/>
    </row>
    <row r="150" spans="1:9" ht="15">
      <c r="A150" s="71"/>
      <c r="B150" s="72"/>
      <c r="C150" s="34"/>
      <c r="D150" s="34"/>
      <c r="E150" s="73"/>
      <c r="F150" s="59"/>
      <c r="G150" s="72"/>
      <c r="I150"/>
    </row>
    <row r="151" spans="1:9" ht="15">
      <c r="A151" s="71"/>
      <c r="B151" s="72"/>
      <c r="C151" s="34"/>
      <c r="D151" s="34"/>
      <c r="E151" s="73"/>
      <c r="F151" s="59"/>
      <c r="G151" s="72"/>
      <c r="I151"/>
    </row>
    <row r="152" spans="1:9" ht="15">
      <c r="A152" s="71"/>
      <c r="B152" s="72"/>
      <c r="C152" s="34"/>
      <c r="D152" s="34"/>
      <c r="E152" s="73"/>
      <c r="F152" s="59"/>
      <c r="G152" s="72"/>
      <c r="I152"/>
    </row>
    <row r="153" spans="1:9" ht="15">
      <c r="A153" s="71"/>
      <c r="B153" s="72"/>
      <c r="C153" s="34"/>
      <c r="D153" s="34"/>
      <c r="E153" s="73"/>
      <c r="F153" s="59"/>
      <c r="G153" s="72"/>
      <c r="I153"/>
    </row>
    <row r="154" spans="1:9" ht="15">
      <c r="A154" s="71"/>
      <c r="B154" s="72"/>
      <c r="C154" s="34"/>
      <c r="D154" s="34"/>
      <c r="E154" s="73"/>
      <c r="F154" s="59"/>
      <c r="G154" s="72"/>
      <c r="I154"/>
    </row>
    <row r="155" spans="1:9" ht="15">
      <c r="A155" s="71"/>
      <c r="B155" s="72"/>
      <c r="C155" s="34"/>
      <c r="D155" s="34"/>
      <c r="E155" s="73"/>
      <c r="F155" s="59"/>
      <c r="G155" s="72"/>
      <c r="I155"/>
    </row>
    <row r="156" spans="1:9" ht="15">
      <c r="A156" s="71"/>
      <c r="B156" s="72"/>
      <c r="C156" s="34"/>
      <c r="D156" s="34"/>
      <c r="E156" s="73"/>
      <c r="F156" s="59"/>
      <c r="G156" s="72"/>
      <c r="I156"/>
    </row>
    <row r="157" spans="1:9" ht="15">
      <c r="A157" s="71"/>
      <c r="B157" s="72"/>
      <c r="C157" s="34"/>
      <c r="D157" s="34"/>
      <c r="E157" s="73"/>
      <c r="F157" s="59"/>
      <c r="G157" s="72"/>
      <c r="I157"/>
    </row>
    <row r="158" spans="1:9" ht="15">
      <c r="A158" s="71"/>
      <c r="B158" s="72"/>
      <c r="C158" s="34"/>
      <c r="D158" s="34"/>
      <c r="E158" s="73"/>
      <c r="F158" s="59"/>
      <c r="G158" s="72"/>
      <c r="I158"/>
    </row>
    <row r="159" spans="1:9" ht="15">
      <c r="A159" s="71"/>
      <c r="B159" s="72"/>
      <c r="C159" s="34"/>
      <c r="D159" s="34"/>
      <c r="E159" s="73"/>
      <c r="F159" s="59"/>
      <c r="G159" s="72"/>
      <c r="I159"/>
    </row>
    <row r="160" spans="1:9" ht="15">
      <c r="A160" s="71"/>
      <c r="B160" s="72"/>
      <c r="C160" s="34"/>
      <c r="D160" s="34"/>
      <c r="E160" s="73"/>
      <c r="F160" s="59"/>
      <c r="G160" s="72"/>
      <c r="I160"/>
    </row>
    <row r="161" spans="1:9" ht="15">
      <c r="A161" s="71"/>
      <c r="B161" s="72"/>
      <c r="C161" s="34"/>
      <c r="D161" s="34"/>
      <c r="E161" s="73"/>
      <c r="F161" s="59"/>
      <c r="G161" s="72"/>
      <c r="I161"/>
    </row>
    <row r="162" spans="1:9" ht="15">
      <c r="A162" s="71"/>
      <c r="B162" s="72"/>
      <c r="C162" s="34"/>
      <c r="D162" s="34"/>
      <c r="E162" s="73"/>
      <c r="F162" s="59"/>
      <c r="G162" s="72"/>
      <c r="I162"/>
    </row>
    <row r="163" spans="1:9" ht="15">
      <c r="A163" s="71"/>
      <c r="B163" s="72"/>
      <c r="C163" s="34"/>
      <c r="D163" s="34"/>
      <c r="E163" s="73"/>
      <c r="F163" s="59"/>
      <c r="G163" s="72"/>
      <c r="I163"/>
    </row>
    <row r="164" spans="1:9" ht="15">
      <c r="A164" s="71"/>
      <c r="B164" s="72"/>
      <c r="C164" s="34"/>
      <c r="D164" s="34"/>
      <c r="E164" s="73"/>
      <c r="F164" s="59"/>
      <c r="G164" s="72"/>
      <c r="I164"/>
    </row>
    <row r="165" spans="1:9" ht="15">
      <c r="A165" s="71"/>
      <c r="B165" s="72"/>
      <c r="C165" s="34"/>
      <c r="D165" s="34"/>
      <c r="E165" s="73"/>
      <c r="F165" s="59"/>
      <c r="G165" s="72"/>
      <c r="I165"/>
    </row>
    <row r="166" spans="1:9" ht="15">
      <c r="A166" s="71"/>
      <c r="B166" s="72"/>
      <c r="C166" s="34"/>
      <c r="D166" s="34"/>
      <c r="E166" s="73"/>
      <c r="F166" s="59"/>
      <c r="G166" s="72"/>
      <c r="I166"/>
    </row>
    <row r="167" spans="1:9" ht="15">
      <c r="A167" s="71"/>
      <c r="B167" s="72"/>
      <c r="C167" s="34"/>
      <c r="D167" s="34"/>
      <c r="E167" s="73"/>
      <c r="F167" s="59"/>
      <c r="G167" s="72"/>
      <c r="I167"/>
    </row>
    <row r="168" spans="1:9" ht="15">
      <c r="A168" s="71"/>
      <c r="B168" s="72"/>
      <c r="C168" s="34"/>
      <c r="D168" s="34"/>
      <c r="E168" s="73"/>
      <c r="F168" s="59"/>
      <c r="G168" s="72"/>
      <c r="I168"/>
    </row>
    <row r="169" spans="1:9" ht="15">
      <c r="A169" s="71"/>
      <c r="B169" s="72"/>
      <c r="C169" s="34"/>
      <c r="D169" s="34"/>
      <c r="E169" s="73"/>
      <c r="F169" s="59"/>
      <c r="G169" s="72"/>
      <c r="I169"/>
    </row>
    <row r="170" spans="1:9" ht="15">
      <c r="A170" s="71"/>
      <c r="B170" s="72"/>
      <c r="C170" s="34"/>
      <c r="D170" s="34"/>
      <c r="E170" s="73"/>
      <c r="F170" s="59"/>
      <c r="G170" s="72"/>
      <c r="I170"/>
    </row>
    <row r="171" spans="1:9" ht="15">
      <c r="A171" s="71"/>
      <c r="B171" s="72"/>
      <c r="C171" s="34"/>
      <c r="D171" s="34"/>
      <c r="E171" s="73"/>
      <c r="F171" s="59"/>
      <c r="G171" s="72"/>
      <c r="I171"/>
    </row>
    <row r="172" spans="1:9" ht="15">
      <c r="A172" s="71"/>
      <c r="B172" s="72"/>
      <c r="C172" s="34"/>
      <c r="D172" s="34"/>
      <c r="E172" s="73"/>
      <c r="F172" s="59"/>
      <c r="G172" s="72"/>
      <c r="I172"/>
    </row>
    <row r="173" spans="1:9" ht="15">
      <c r="A173" s="71"/>
      <c r="B173" s="72"/>
      <c r="C173" s="34"/>
      <c r="D173" s="34"/>
      <c r="E173" s="73"/>
      <c r="F173" s="59"/>
      <c r="G173" s="72"/>
      <c r="I173"/>
    </row>
    <row r="174" spans="1:7" ht="15">
      <c r="A174" s="71"/>
      <c r="B174" s="72"/>
      <c r="C174" s="34"/>
      <c r="D174" s="34"/>
      <c r="E174" s="73"/>
      <c r="F174" s="59"/>
      <c r="G174" s="72"/>
    </row>
    <row r="175" spans="1:7" ht="15">
      <c r="A175" s="71"/>
      <c r="B175" s="72"/>
      <c r="C175" s="34"/>
      <c r="D175" s="34"/>
      <c r="E175" s="73"/>
      <c r="F175" s="59"/>
      <c r="G175" s="72"/>
    </row>
    <row r="176" spans="1:7" ht="15">
      <c r="A176" s="71"/>
      <c r="B176" s="72"/>
      <c r="C176" s="34"/>
      <c r="D176" s="34"/>
      <c r="E176" s="73"/>
      <c r="F176" s="59"/>
      <c r="G176" s="72"/>
    </row>
  </sheetData>
  <sheetProtection/>
  <mergeCells count="2">
    <mergeCell ref="A1:G1"/>
    <mergeCell ref="A98:G98"/>
  </mergeCells>
  <printOptions gridLines="1"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GBC</dc:creator>
  <cp:keywords/>
  <dc:description/>
  <cp:lastModifiedBy>Great Basin College</cp:lastModifiedBy>
  <cp:lastPrinted>2012-11-26T18:17:38Z</cp:lastPrinted>
  <dcterms:created xsi:type="dcterms:W3CDTF">2005-11-15T20:04:03Z</dcterms:created>
  <dcterms:modified xsi:type="dcterms:W3CDTF">2012-12-07T00:31:59Z</dcterms:modified>
  <cp:category/>
  <cp:version/>
  <cp:contentType/>
  <cp:contentStatus/>
</cp:coreProperties>
</file>